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4220" tabRatio="500" activeTab="2"/>
  </bookViews>
  <sheets>
    <sheet name="1-24" sheetId="1" r:id="rId1"/>
    <sheet name="24b1-3" sheetId="3" r:id="rId2"/>
    <sheet name="25-34" sheetId="4" r:id="rId3"/>
    <sheet name="36-42" sheetId="5" r:id="rId4"/>
    <sheet name="Drop Downs" sheetId="2" state="hidden"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77" i="1" l="1"/>
  <c r="E26" i="5"/>
  <c r="D11" i="5"/>
  <c r="D9" i="5"/>
  <c r="D10" i="5"/>
  <c r="D5" i="5"/>
  <c r="E5" i="5"/>
  <c r="E320" i="4"/>
  <c r="D320" i="4"/>
  <c r="E301" i="4"/>
  <c r="D301" i="4"/>
  <c r="F60" i="5"/>
  <c r="G60" i="5"/>
  <c r="F58" i="5"/>
  <c r="G58" i="5"/>
  <c r="F56" i="5"/>
  <c r="G56" i="5"/>
  <c r="B486" i="4"/>
  <c r="B457" i="4"/>
  <c r="B482" i="4"/>
  <c r="B488" i="4"/>
  <c r="B489" i="4"/>
  <c r="B490" i="4"/>
  <c r="B493" i="4"/>
  <c r="B494" i="4"/>
  <c r="J47" i="3"/>
  <c r="J48" i="3"/>
  <c r="J27" i="3"/>
  <c r="J28" i="3"/>
  <c r="J6" i="3"/>
  <c r="J7" i="3"/>
  <c r="L48" i="3"/>
  <c r="K47" i="3"/>
  <c r="L47" i="3"/>
  <c r="L46" i="3"/>
  <c r="J46" i="3"/>
  <c r="K45" i="3"/>
  <c r="J45" i="3"/>
  <c r="L45" i="3"/>
  <c r="L44" i="3"/>
  <c r="J44" i="3"/>
  <c r="K43" i="3"/>
  <c r="J43" i="3"/>
  <c r="L43" i="3"/>
  <c r="L28" i="3"/>
  <c r="L26" i="3"/>
  <c r="L24" i="3"/>
  <c r="L7" i="3"/>
  <c r="L5" i="3"/>
  <c r="L3" i="3"/>
  <c r="K2" i="3"/>
  <c r="K27" i="3"/>
  <c r="L27" i="3"/>
  <c r="J26" i="3"/>
  <c r="K25" i="3"/>
  <c r="J25" i="3"/>
  <c r="L25" i="3"/>
  <c r="J24" i="3"/>
  <c r="K23" i="3"/>
  <c r="J23" i="3"/>
  <c r="L23" i="3"/>
  <c r="K4" i="3"/>
  <c r="K6" i="3"/>
  <c r="E273" i="1"/>
  <c r="B264" i="1"/>
  <c r="B265" i="1"/>
  <c r="B266" i="1"/>
  <c r="B267" i="1"/>
  <c r="B268" i="1"/>
  <c r="B269" i="1"/>
  <c r="B270" i="1"/>
  <c r="B262" i="1"/>
  <c r="B263" i="1"/>
  <c r="B271" i="1"/>
  <c r="B272" i="1"/>
  <c r="B273" i="1"/>
  <c r="D26" i="5"/>
  <c r="F26" i="5"/>
  <c r="G26" i="5"/>
  <c r="D27" i="5"/>
  <c r="E27" i="5"/>
  <c r="F27" i="5"/>
  <c r="G27" i="5"/>
  <c r="D25" i="5"/>
  <c r="E25" i="5"/>
  <c r="F25" i="5"/>
  <c r="G25" i="5"/>
  <c r="E10" i="5"/>
  <c r="F10" i="5"/>
  <c r="G10" i="5"/>
  <c r="E11" i="5"/>
  <c r="F11" i="5"/>
  <c r="G11" i="5"/>
  <c r="E9" i="5"/>
  <c r="F9" i="5"/>
  <c r="G9" i="5"/>
  <c r="D4" i="5"/>
  <c r="E4" i="5"/>
  <c r="F4" i="5"/>
  <c r="G4" i="5"/>
  <c r="F5" i="5"/>
  <c r="G5" i="5"/>
  <c r="D3" i="5"/>
  <c r="C469" i="1"/>
  <c r="D469" i="1"/>
  <c r="E469" i="1"/>
  <c r="B469" i="1"/>
  <c r="B205" i="4"/>
  <c r="B206" i="4"/>
  <c r="B207" i="4"/>
  <c r="B208" i="4"/>
  <c r="B209" i="4"/>
  <c r="B210" i="4"/>
  <c r="B211" i="4"/>
  <c r="B212" i="4"/>
  <c r="B213" i="4"/>
  <c r="C248" i="4"/>
  <c r="D248" i="4"/>
  <c r="B248" i="4"/>
  <c r="E3" i="5"/>
  <c r="F3" i="5"/>
  <c r="G3" i="5"/>
  <c r="D513" i="1"/>
  <c r="C502" i="1"/>
  <c r="L508" i="1"/>
  <c r="B150" i="1"/>
  <c r="D502" i="1"/>
  <c r="L496" i="1"/>
  <c r="B502" i="1"/>
  <c r="L495" i="1"/>
  <c r="L494" i="1"/>
  <c r="L464" i="1"/>
  <c r="C437" i="1"/>
  <c r="D437" i="1"/>
  <c r="E437" i="1"/>
  <c r="B437" i="1"/>
  <c r="L432" i="1"/>
  <c r="C397" i="1"/>
  <c r="D397" i="1"/>
  <c r="E397" i="1"/>
  <c r="F397" i="1"/>
  <c r="B397" i="1"/>
  <c r="C380" i="1"/>
  <c r="D380" i="1"/>
  <c r="E380" i="1"/>
  <c r="F380" i="1"/>
  <c r="B380" i="1"/>
  <c r="C363" i="1"/>
  <c r="D363" i="1"/>
  <c r="E363" i="1"/>
  <c r="F363" i="1"/>
  <c r="B363" i="1"/>
  <c r="B399" i="1"/>
  <c r="L384" i="1"/>
  <c r="C399" i="1"/>
  <c r="D399" i="1"/>
  <c r="E399" i="1"/>
  <c r="F399" i="1"/>
  <c r="C343" i="1"/>
  <c r="D343" i="1"/>
  <c r="E343" i="1"/>
  <c r="F343" i="1"/>
  <c r="B343" i="1"/>
  <c r="L341" i="1"/>
  <c r="B179" i="1"/>
  <c r="B180" i="1"/>
  <c r="B178" i="1"/>
  <c r="G32" i="5"/>
  <c r="G31" i="5"/>
  <c r="G16" i="5"/>
  <c r="G17" i="5"/>
  <c r="G18" i="5"/>
  <c r="G19" i="5"/>
  <c r="G20" i="5"/>
  <c r="G21" i="5"/>
  <c r="G15" i="5"/>
  <c r="D514" i="1"/>
  <c r="E514" i="1"/>
  <c r="V47" i="3"/>
  <c r="B495" i="4"/>
  <c r="B435" i="4"/>
  <c r="B481" i="4"/>
  <c r="B483" i="4"/>
  <c r="B484" i="4"/>
  <c r="B485" i="4"/>
  <c r="B467" i="4"/>
  <c r="B487" i="4"/>
  <c r="B477" i="4"/>
  <c r="B402" i="4"/>
  <c r="B371" i="4"/>
  <c r="B353" i="4"/>
  <c r="C336" i="4"/>
  <c r="B300" i="4"/>
  <c r="B336" i="4"/>
  <c r="E336" i="4"/>
  <c r="D336" i="4"/>
  <c r="C337" i="4"/>
  <c r="D337" i="4"/>
  <c r="C338" i="4"/>
  <c r="B338" i="4"/>
  <c r="E338" i="4"/>
  <c r="D338" i="4"/>
  <c r="C339" i="4"/>
  <c r="D339" i="4"/>
  <c r="C279" i="4"/>
  <c r="C335" i="4"/>
  <c r="C340" i="4"/>
  <c r="B337" i="4"/>
  <c r="B340" i="4"/>
  <c r="E340" i="4"/>
  <c r="D340" i="4"/>
  <c r="C341" i="4"/>
  <c r="D341" i="4"/>
  <c r="D335" i="4"/>
  <c r="E337" i="4"/>
  <c r="B319" i="4"/>
  <c r="B339" i="4"/>
  <c r="E339" i="4"/>
  <c r="B279" i="4"/>
  <c r="B335" i="4"/>
  <c r="B341" i="4"/>
  <c r="E341" i="4"/>
  <c r="B342" i="4"/>
  <c r="C342" i="4"/>
  <c r="E342" i="4"/>
  <c r="E335" i="4"/>
  <c r="C331" i="4"/>
  <c r="B331" i="4"/>
  <c r="E331" i="4"/>
  <c r="D331" i="4"/>
  <c r="D330" i="4"/>
  <c r="E329" i="4"/>
  <c r="D329" i="4"/>
  <c r="D328" i="4"/>
  <c r="E328" i="4"/>
  <c r="E330" i="4"/>
  <c r="E277" i="4"/>
  <c r="D277" i="4"/>
  <c r="D278" i="4"/>
  <c r="E279" i="4"/>
  <c r="D279" i="4"/>
  <c r="D276" i="4"/>
  <c r="E278" i="4"/>
  <c r="E276" i="4"/>
  <c r="E248" i="4"/>
  <c r="F248" i="4"/>
  <c r="C257" i="4"/>
  <c r="D257" i="4"/>
  <c r="E257" i="4"/>
  <c r="F257" i="4"/>
  <c r="B257" i="4"/>
  <c r="C264" i="4"/>
  <c r="D264" i="4"/>
  <c r="E264" i="4"/>
  <c r="F264" i="4"/>
  <c r="B264" i="4"/>
  <c r="B266" i="4"/>
  <c r="B267" i="4"/>
  <c r="B268" i="4"/>
  <c r="B269" i="4"/>
  <c r="B270" i="4"/>
  <c r="B215" i="4"/>
  <c r="B216" i="4"/>
  <c r="B217" i="4"/>
  <c r="B218" i="4"/>
  <c r="B219" i="4"/>
  <c r="B220" i="4"/>
  <c r="B221" i="4"/>
  <c r="B222" i="4"/>
  <c r="B224" i="4"/>
  <c r="B225" i="4"/>
  <c r="B226" i="4"/>
  <c r="B227" i="4"/>
  <c r="B228" i="4"/>
  <c r="B229" i="4"/>
  <c r="B231" i="4"/>
  <c r="B232" i="4"/>
  <c r="B233" i="4"/>
  <c r="B234" i="4"/>
  <c r="B235" i="4"/>
  <c r="O253" i="4"/>
  <c r="C270" i="4"/>
  <c r="D270" i="4"/>
  <c r="E270" i="4"/>
  <c r="F270" i="4"/>
  <c r="B241" i="4"/>
  <c r="B242" i="4"/>
  <c r="B243" i="4"/>
  <c r="B244" i="4"/>
  <c r="B245" i="4"/>
  <c r="B246" i="4"/>
  <c r="B247" i="4"/>
  <c r="B250" i="4"/>
  <c r="B251" i="4"/>
  <c r="B252" i="4"/>
  <c r="B253" i="4"/>
  <c r="B254" i="4"/>
  <c r="B255" i="4"/>
  <c r="B256" i="4"/>
  <c r="B259" i="4"/>
  <c r="B260" i="4"/>
  <c r="B261" i="4"/>
  <c r="B262" i="4"/>
  <c r="B263" i="4"/>
  <c r="B240" i="4"/>
  <c r="C213" i="4"/>
  <c r="C222" i="4"/>
  <c r="C229" i="4"/>
  <c r="C235" i="4"/>
  <c r="D213" i="4"/>
  <c r="D222" i="4"/>
  <c r="D229" i="4"/>
  <c r="D235" i="4"/>
  <c r="E213" i="4"/>
  <c r="E222" i="4"/>
  <c r="E229" i="4"/>
  <c r="E235" i="4"/>
  <c r="F213" i="4"/>
  <c r="F222" i="4"/>
  <c r="F229" i="4"/>
  <c r="F235" i="4"/>
  <c r="N196" i="4"/>
  <c r="N195" i="4"/>
  <c r="N194" i="4"/>
  <c r="N193" i="4"/>
  <c r="D180" i="4"/>
  <c r="N192" i="4"/>
  <c r="C180" i="4"/>
  <c r="N191" i="4"/>
  <c r="B180" i="4"/>
  <c r="C154" i="1"/>
  <c r="D154" i="1"/>
  <c r="E154" i="1"/>
  <c r="F154" i="1"/>
  <c r="B154" i="1"/>
  <c r="N190" i="4"/>
  <c r="B171" i="4"/>
  <c r="B172" i="4"/>
  <c r="B173" i="4"/>
  <c r="B174" i="4"/>
  <c r="B175" i="4"/>
  <c r="B176" i="4"/>
  <c r="B177" i="4"/>
  <c r="B178" i="4"/>
  <c r="B179" i="4"/>
  <c r="B170" i="4"/>
  <c r="C149" i="4"/>
  <c r="D149" i="4"/>
  <c r="E149" i="4"/>
  <c r="B149" i="4"/>
  <c r="N146" i="4"/>
  <c r="B148" i="4"/>
  <c r="B147" i="4"/>
  <c r="B146" i="4"/>
  <c r="B145" i="4"/>
  <c r="E140" i="4"/>
  <c r="D140" i="4"/>
  <c r="C140" i="4"/>
  <c r="B128" i="4"/>
  <c r="B129" i="4"/>
  <c r="B130" i="4"/>
  <c r="B131" i="4"/>
  <c r="B132" i="4"/>
  <c r="B133" i="4"/>
  <c r="B134" i="4"/>
  <c r="B135" i="4"/>
  <c r="B136" i="4"/>
  <c r="B137" i="4"/>
  <c r="B138" i="4"/>
  <c r="B139" i="4"/>
  <c r="B140" i="4"/>
  <c r="C109" i="4"/>
  <c r="D109" i="4"/>
  <c r="E109" i="4"/>
  <c r="B109" i="4"/>
  <c r="N105" i="4"/>
  <c r="B106" i="4"/>
  <c r="B107" i="4"/>
  <c r="B108" i="4"/>
  <c r="B105" i="4"/>
  <c r="B88" i="4"/>
  <c r="B89" i="4"/>
  <c r="B90" i="4"/>
  <c r="B91" i="4"/>
  <c r="B92" i="4"/>
  <c r="B93" i="4"/>
  <c r="B94" i="4"/>
  <c r="B95" i="4"/>
  <c r="B96" i="4"/>
  <c r="B97" i="4"/>
  <c r="B98" i="4"/>
  <c r="B87" i="4"/>
  <c r="C99" i="4"/>
  <c r="D99" i="4"/>
  <c r="E99" i="4"/>
  <c r="B99" i="4"/>
  <c r="C70" i="4"/>
  <c r="D70" i="4"/>
  <c r="E70" i="4"/>
  <c r="B70" i="4"/>
  <c r="N67" i="4"/>
  <c r="B69" i="4"/>
  <c r="B68" i="4"/>
  <c r="B67" i="4"/>
  <c r="B66" i="4"/>
  <c r="E61" i="4"/>
  <c r="D61" i="4"/>
  <c r="C61" i="4"/>
  <c r="B61" i="4"/>
  <c r="B60" i="4"/>
  <c r="B59" i="4"/>
  <c r="B58" i="4"/>
  <c r="B57" i="4"/>
  <c r="B56" i="4"/>
  <c r="B55" i="4"/>
  <c r="B54" i="4"/>
  <c r="B53" i="4"/>
  <c r="B52" i="4"/>
  <c r="B51" i="4"/>
  <c r="B50" i="4"/>
  <c r="B49" i="4"/>
  <c r="B48" i="4"/>
  <c r="B47" i="4"/>
  <c r="B46" i="4"/>
  <c r="C28" i="4"/>
  <c r="D28" i="4"/>
  <c r="E28" i="4"/>
  <c r="B28" i="4"/>
  <c r="N26" i="4"/>
  <c r="B25" i="4"/>
  <c r="B26" i="4"/>
  <c r="B27" i="4"/>
  <c r="B24" i="4"/>
  <c r="D19" i="4"/>
  <c r="E19" i="4"/>
  <c r="C19" i="4"/>
  <c r="B5" i="4"/>
  <c r="B6" i="4"/>
  <c r="B7" i="4"/>
  <c r="B8" i="4"/>
  <c r="B9" i="4"/>
  <c r="B10" i="4"/>
  <c r="B11" i="4"/>
  <c r="B12" i="4"/>
  <c r="B13" i="4"/>
  <c r="B14" i="4"/>
  <c r="B15" i="4"/>
  <c r="B16" i="4"/>
  <c r="B17" i="4"/>
  <c r="B18" i="4"/>
  <c r="B19" i="4"/>
  <c r="B4" i="4"/>
  <c r="V49" i="3"/>
  <c r="V48" i="3"/>
  <c r="V61" i="3"/>
  <c r="V60" i="3"/>
  <c r="V59" i="3"/>
  <c r="V58" i="3"/>
  <c r="V57" i="3"/>
  <c r="V56" i="3"/>
  <c r="V55" i="3"/>
  <c r="V54" i="3"/>
  <c r="V53" i="3"/>
  <c r="V52" i="3"/>
  <c r="V51" i="3"/>
  <c r="V50" i="3"/>
  <c r="V29" i="3"/>
  <c r="V28" i="3"/>
  <c r="V27" i="3"/>
  <c r="V41" i="3"/>
  <c r="V40" i="3"/>
  <c r="V39" i="3"/>
  <c r="V38" i="3"/>
  <c r="V37" i="3"/>
  <c r="V36" i="3"/>
  <c r="V35" i="3"/>
  <c r="V34" i="3"/>
  <c r="V33" i="3"/>
  <c r="V32" i="3"/>
  <c r="V31" i="3"/>
  <c r="V30" i="3"/>
  <c r="L6" i="3"/>
  <c r="J4" i="3"/>
  <c r="L4" i="3"/>
  <c r="J2" i="3"/>
  <c r="L2" i="3"/>
  <c r="V11" i="3"/>
  <c r="V20" i="3"/>
  <c r="V18" i="3"/>
  <c r="V19" i="3"/>
  <c r="V17" i="3"/>
  <c r="V16" i="3"/>
  <c r="V15" i="3"/>
  <c r="V14" i="3"/>
  <c r="V13" i="3"/>
  <c r="V12" i="3"/>
  <c r="V10" i="3"/>
  <c r="V9" i="3"/>
  <c r="V8" i="3"/>
  <c r="V7" i="3"/>
  <c r="V6" i="3"/>
  <c r="J3" i="3"/>
  <c r="J5" i="3"/>
  <c r="C513" i="1"/>
  <c r="E513" i="1"/>
  <c r="L510" i="1"/>
  <c r="L509" i="1"/>
  <c r="L507" i="1"/>
  <c r="L499" i="1"/>
  <c r="L498" i="1"/>
  <c r="L497" i="1"/>
  <c r="L452" i="1"/>
  <c r="I465" i="1"/>
  <c r="B468" i="1"/>
  <c r="B467" i="1"/>
  <c r="B466" i="1"/>
  <c r="B465" i="1"/>
  <c r="B464" i="1"/>
  <c r="B463" i="1"/>
  <c r="B462" i="1"/>
  <c r="B457" i="1"/>
  <c r="B456" i="1"/>
  <c r="B455" i="1"/>
  <c r="B454" i="1"/>
  <c r="B453" i="1"/>
  <c r="B452" i="1"/>
  <c r="B451" i="1"/>
  <c r="B436" i="1"/>
  <c r="B435" i="1"/>
  <c r="B434" i="1"/>
  <c r="B433" i="1"/>
  <c r="B432" i="1"/>
  <c r="B431" i="1"/>
  <c r="B430" i="1"/>
  <c r="B425" i="1"/>
  <c r="B424" i="1"/>
  <c r="B423" i="1"/>
  <c r="B422" i="1"/>
  <c r="B421" i="1"/>
  <c r="B420" i="1"/>
  <c r="B419" i="1"/>
  <c r="C414" i="1"/>
  <c r="D414" i="1"/>
  <c r="E414" i="1"/>
  <c r="B414" i="1"/>
  <c r="L410" i="1"/>
  <c r="B411" i="1"/>
  <c r="B412" i="1"/>
  <c r="B413" i="1"/>
  <c r="B410" i="1"/>
  <c r="B386" i="1"/>
  <c r="B387" i="1"/>
  <c r="B388" i="1"/>
  <c r="B389" i="1"/>
  <c r="B390" i="1"/>
  <c r="B391" i="1"/>
  <c r="B392" i="1"/>
  <c r="B393" i="1"/>
  <c r="B394" i="1"/>
  <c r="B395" i="1"/>
  <c r="B396" i="1"/>
  <c r="B385" i="1"/>
  <c r="B376" i="1"/>
  <c r="B377" i="1"/>
  <c r="B378" i="1"/>
  <c r="B379" i="1"/>
  <c r="B375" i="1"/>
  <c r="B360" i="1"/>
  <c r="B362" i="1"/>
  <c r="B359" i="1"/>
  <c r="B339" i="1"/>
  <c r="C354" i="1"/>
  <c r="D354" i="1"/>
  <c r="E354" i="1"/>
  <c r="F354" i="1"/>
  <c r="B354" i="1"/>
  <c r="L350" i="1"/>
  <c r="B349" i="1"/>
  <c r="B350" i="1"/>
  <c r="B351" i="1"/>
  <c r="B352" i="1"/>
  <c r="B353" i="1"/>
  <c r="B348" i="1"/>
  <c r="B340" i="1"/>
  <c r="B341" i="1"/>
  <c r="B342" i="1"/>
  <c r="C333" i="1"/>
  <c r="D333" i="1"/>
  <c r="E333" i="1"/>
  <c r="F333" i="1"/>
  <c r="B333" i="1"/>
  <c r="L328" i="1"/>
  <c r="C310" i="1"/>
  <c r="D310" i="1"/>
  <c r="E310" i="1"/>
  <c r="F310" i="1"/>
  <c r="B310" i="1"/>
  <c r="L304" i="1"/>
  <c r="C283" i="1"/>
  <c r="D283" i="1"/>
  <c r="E283" i="1"/>
  <c r="F283" i="1"/>
  <c r="B283" i="1"/>
  <c r="L282" i="1"/>
  <c r="C273" i="1"/>
  <c r="D273" i="1"/>
  <c r="F273" i="1"/>
  <c r="L265" i="1"/>
  <c r="B152" i="1"/>
  <c r="B327" i="1"/>
  <c r="B328" i="1"/>
  <c r="B329" i="1"/>
  <c r="B330" i="1"/>
  <c r="B331" i="1"/>
  <c r="B332" i="1"/>
  <c r="B326" i="1"/>
  <c r="F321" i="1"/>
  <c r="E321" i="1"/>
  <c r="B316" i="1"/>
  <c r="B317" i="1"/>
  <c r="B318" i="1"/>
  <c r="B319" i="1"/>
  <c r="B320" i="1"/>
  <c r="B321" i="1"/>
  <c r="B315" i="1"/>
  <c r="B153" i="1"/>
  <c r="C251" i="1"/>
  <c r="D251" i="1"/>
  <c r="E251" i="1"/>
  <c r="F251" i="1"/>
  <c r="B251" i="1"/>
  <c r="L228" i="1"/>
  <c r="C240" i="1"/>
  <c r="D240" i="1"/>
  <c r="F240" i="1"/>
  <c r="B240" i="1"/>
  <c r="B151" i="1"/>
  <c r="L226" i="1"/>
  <c r="C229" i="1"/>
  <c r="D229" i="1"/>
  <c r="F229" i="1"/>
  <c r="B229" i="1"/>
  <c r="L224" i="1"/>
  <c r="L92" i="1"/>
  <c r="B303" i="1"/>
  <c r="B304" i="1"/>
  <c r="B305" i="1"/>
  <c r="B306" i="1"/>
  <c r="B307" i="1"/>
  <c r="B308" i="1"/>
  <c r="B309" i="1"/>
  <c r="B302" i="1"/>
  <c r="B280" i="1"/>
  <c r="B281" i="1"/>
  <c r="B282" i="1"/>
  <c r="B279" i="1"/>
  <c r="B246" i="1"/>
  <c r="B247" i="1"/>
  <c r="B248" i="1"/>
  <c r="B249" i="1"/>
  <c r="B250" i="1"/>
  <c r="B245" i="1"/>
  <c r="B239" i="1"/>
  <c r="B238" i="1"/>
  <c r="B237" i="1"/>
  <c r="B236" i="1"/>
  <c r="B235" i="1"/>
  <c r="B234" i="1"/>
  <c r="B224" i="1"/>
  <c r="B225" i="1"/>
  <c r="B226" i="1"/>
  <c r="B227" i="1"/>
  <c r="B228" i="1"/>
  <c r="B223" i="1"/>
  <c r="B212" i="1"/>
  <c r="B213" i="1"/>
  <c r="B214" i="1"/>
  <c r="B215" i="1"/>
  <c r="B211" i="1"/>
  <c r="D207" i="1"/>
  <c r="E207" i="1"/>
  <c r="F207" i="1"/>
  <c r="C207" i="1"/>
  <c r="B204" i="1"/>
  <c r="B205" i="1"/>
  <c r="B206" i="1"/>
  <c r="B207" i="1"/>
  <c r="B203" i="1"/>
  <c r="F77" i="1"/>
  <c r="B181" i="1"/>
  <c r="E198" i="1"/>
  <c r="E197" i="1"/>
  <c r="E196" i="1"/>
  <c r="E195" i="1"/>
  <c r="B165" i="1"/>
  <c r="E190" i="1"/>
  <c r="B166" i="1"/>
  <c r="E191" i="1"/>
  <c r="B167" i="1"/>
  <c r="E192" i="1"/>
  <c r="B164" i="1"/>
  <c r="E189" i="1"/>
  <c r="B159" i="1"/>
  <c r="E187" i="1"/>
  <c r="F95" i="1"/>
  <c r="B173" i="1"/>
  <c r="F94" i="1"/>
  <c r="F93" i="1"/>
  <c r="F92" i="1"/>
  <c r="D77" i="1"/>
  <c r="F68" i="1"/>
  <c r="D68" i="1"/>
  <c r="B68" i="1"/>
</calcChain>
</file>

<file path=xl/sharedStrings.xml><?xml version="1.0" encoding="utf-8"?>
<sst xmlns="http://schemas.openxmlformats.org/spreadsheetml/2006/main" count="1603" uniqueCount="718">
  <si>
    <t>Q1. Contact Information</t>
  </si>
  <si>
    <t>Project Name</t>
  </si>
  <si>
    <t>Recipient</t>
  </si>
  <si>
    <t>Grant Number</t>
  </si>
  <si>
    <t>Prefix</t>
  </si>
  <si>
    <t>First Name</t>
  </si>
  <si>
    <t>Middle Name</t>
  </si>
  <si>
    <t>Last Name</t>
  </si>
  <si>
    <t>Suffix</t>
  </si>
  <si>
    <t>Title</t>
  </si>
  <si>
    <t>Street Address 1</t>
  </si>
  <si>
    <t>Street Address 2</t>
  </si>
  <si>
    <t>City</t>
  </si>
  <si>
    <t>State</t>
  </si>
  <si>
    <t>Zip Code</t>
  </si>
  <si>
    <t>E-mail Address</t>
  </si>
  <si>
    <t>Confirm E-mail Address</t>
  </si>
  <si>
    <t>Phone Number</t>
  </si>
  <si>
    <t>Extension</t>
  </si>
  <si>
    <t>Fax Number</t>
  </si>
  <si>
    <t>Q3. Project Information</t>
  </si>
  <si>
    <t>Program Type</t>
  </si>
  <si>
    <t>Component Type</t>
  </si>
  <si>
    <t>Drop Down Lists</t>
  </si>
  <si>
    <t>Permanent Housing (PH)</t>
  </si>
  <si>
    <t>Safe Haven (SH)</t>
  </si>
  <si>
    <t>Supportive Services Only (SSO)</t>
  </si>
  <si>
    <t>Transitional Housing (TH)</t>
  </si>
  <si>
    <t>Permanent Supportive Housing (PSH)</t>
  </si>
  <si>
    <t>Rapid Re-Housing (RRH)</t>
  </si>
  <si>
    <t>Not Applicable</t>
  </si>
  <si>
    <t>Street Outreach</t>
  </si>
  <si>
    <t>Services with a housing related goal</t>
  </si>
  <si>
    <t>Services only</t>
  </si>
  <si>
    <t>Yes</t>
  </si>
  <si>
    <t>No</t>
  </si>
  <si>
    <t>What kind of Supportive Services Only project is this?</t>
  </si>
  <si>
    <t>Was this project funded under a special initiative?</t>
  </si>
  <si>
    <t>Target Subpopulation</t>
  </si>
  <si>
    <t>Q4. Site Information</t>
  </si>
  <si>
    <t>Street/PO Box</t>
  </si>
  <si>
    <t>Complete</t>
  </si>
  <si>
    <t>Identify the program site configuration type</t>
  </si>
  <si>
    <t>Identify the site type for the principal service site</t>
  </si>
  <si>
    <t>Identify the housing type for the principal service site</t>
  </si>
  <si>
    <t>Explain any changes made in this section from the information provided in the original application.</t>
  </si>
  <si>
    <t>Continuum of Care</t>
  </si>
  <si>
    <t>CoC Number and Name</t>
  </si>
  <si>
    <t>Amount of Contract or Award</t>
  </si>
  <si>
    <t>Grant Operating Year Covered by this APR</t>
  </si>
  <si>
    <t>Is this an APR for a grant that received a HUD-approved grant extension?</t>
  </si>
  <si>
    <t>Is this a final APR?</t>
  </si>
  <si>
    <t>Is this a corrected APR?</t>
  </si>
  <si>
    <t>Is this APR fulfilling the reporting obligation associated with a use requirement?</t>
  </si>
  <si>
    <t>In what year does the 20-year use requirement end?</t>
  </si>
  <si>
    <t>Have you completed your final draw in LOCCS?</t>
  </si>
  <si>
    <t>Have you renewed this project?</t>
  </si>
  <si>
    <t>Q5. Bed and Unit Inventory</t>
  </si>
  <si>
    <t>Proposed Bed and Unit Inventory</t>
  </si>
  <si>
    <t>Total Number of Year Round Beds/Units from Application</t>
  </si>
  <si>
    <t>Beds</t>
  </si>
  <si>
    <t>Units</t>
  </si>
  <si>
    <t>Households Without Children</t>
  </si>
  <si>
    <t>Households With Children</t>
  </si>
  <si>
    <t>Households With Only Children</t>
  </si>
  <si>
    <t>Total</t>
  </si>
  <si>
    <t>Actual Bed and Unit Inventory</t>
  </si>
  <si>
    <t>Total Current Number of Year Round Beds/Units</t>
  </si>
  <si>
    <t>Explanation of Changes</t>
  </si>
  <si>
    <t>Explain any difference in the actual inventory from the information provided in the application.</t>
  </si>
  <si>
    <t xml:space="preserve"> Maximum Characters: 2000</t>
  </si>
  <si>
    <t xml:space="preserve">Q6. HMIS Bed Participation </t>
  </si>
  <si>
    <t>The total number of year-round beds in HMIS for households without children</t>
  </si>
  <si>
    <t>The total number of year-round beds in HMIS for households with children</t>
  </si>
  <si>
    <t>The total number of year-round beds in HMIS for households with only children</t>
  </si>
  <si>
    <t>HMIS bed coverage rate for year-round beds for households without children</t>
  </si>
  <si>
    <t>HMIS bed coverage rate for year-round beds for households with children</t>
  </si>
  <si>
    <t>HMIS bed coverage rate for year-round beds for households with only children</t>
  </si>
  <si>
    <t>Total HMIS bed coverage rate for all year-round beds</t>
  </si>
  <si>
    <t>a single site in one building</t>
  </si>
  <si>
    <t>a single site in multiple buildings</t>
  </si>
  <si>
    <t>multiple sites</t>
  </si>
  <si>
    <t>Please Complete</t>
  </si>
  <si>
    <t>What kind of Permanent Housing Program is this?</t>
  </si>
  <si>
    <t>Veterans</t>
  </si>
  <si>
    <t>Persons with HIV/AIDS</t>
  </si>
  <si>
    <t>Victims of domestic violence</t>
  </si>
  <si>
    <t>Severely mentally ill</t>
  </si>
  <si>
    <t>Chronic substance abusers</t>
  </si>
  <si>
    <t>None</t>
  </si>
  <si>
    <t>OH-507 - Ohio Balance of State CoC</t>
  </si>
  <si>
    <t>non residential:  services only</t>
  </si>
  <si>
    <t>residential:  special needs and non-special needs</t>
  </si>
  <si>
    <t>residential:  special needs only</t>
  </si>
  <si>
    <t>Mass Shelter/Barracks</t>
  </si>
  <si>
    <t>Dormitory/Hotel/Motel</t>
  </si>
  <si>
    <t>Shared Housing</t>
  </si>
  <si>
    <t>Single Room Occupancy (SRO) units</t>
  </si>
  <si>
    <t>Single Apartment (non-SRO) Units</t>
  </si>
  <si>
    <t>Single Homes/Townhouses/Duplexes</t>
  </si>
  <si>
    <t>Not Applicable:  Non-Residential Program</t>
  </si>
  <si>
    <t>0</t>
  </si>
  <si>
    <t>Data Element</t>
  </si>
  <si>
    <t>Missing Data</t>
  </si>
  <si>
    <t>SSN</t>
  </si>
  <si>
    <t>Date of Birth</t>
  </si>
  <si>
    <t>Race</t>
  </si>
  <si>
    <t>Ethnicity</t>
  </si>
  <si>
    <t>Gender</t>
  </si>
  <si>
    <t>Veteran Status</t>
  </si>
  <si>
    <t>Disabling Condition</t>
  </si>
  <si>
    <t>Residence Prior to Entry</t>
  </si>
  <si>
    <t>Zip of Last Permanent Address</t>
  </si>
  <si>
    <t>Housing Status (at entry)</t>
  </si>
  <si>
    <t>Income (at entry)</t>
  </si>
  <si>
    <t>Income (at exit)</t>
  </si>
  <si>
    <t>Non-Cash Benefits (at entry)</t>
  </si>
  <si>
    <t>Non-Cash Benefits (at exit)</t>
  </si>
  <si>
    <t>Physical Disability (at entry)</t>
  </si>
  <si>
    <t>Developmental Disability (at entry)</t>
  </si>
  <si>
    <t>Chronic Health Condition (at entry)</t>
  </si>
  <si>
    <t>Mental Health (at entry)</t>
  </si>
  <si>
    <t>Substance Abuse (at entry)</t>
  </si>
  <si>
    <t>Domestic Violence (at entry)</t>
  </si>
  <si>
    <t>Destination</t>
  </si>
  <si>
    <t>Total number of Clients</t>
  </si>
  <si>
    <t>Total number of Adults</t>
  </si>
  <si>
    <t>Total number of Unaccompanied Children</t>
  </si>
  <si>
    <t>Total number of Leavers</t>
  </si>
  <si>
    <t>Don’t Know or Refused</t>
  </si>
  <si>
    <t>HIV/AIDS (at entry)</t>
  </si>
  <si>
    <t>8. Persons Served During the Operating Year by Type</t>
  </si>
  <si>
    <t>Number of Persons in Households Served During the Operating Year</t>
  </si>
  <si>
    <t>Without Children</t>
  </si>
  <si>
    <t>With Children and Adults</t>
  </si>
  <si>
    <t>With Only Children</t>
  </si>
  <si>
    <t>Unknown</t>
  </si>
  <si>
    <t>HH Type</t>
  </si>
  <si>
    <t>Adults</t>
  </si>
  <si>
    <t>Children</t>
  </si>
  <si>
    <t>Don't Know/Refused</t>
  </si>
  <si>
    <t>Missing Information</t>
  </si>
  <si>
    <t>TOTAL</t>
  </si>
  <si>
    <t>Average Number of persons Served Each Night</t>
  </si>
  <si>
    <t>Average Number of Persons</t>
  </si>
  <si>
    <t>Point-in-Time Count of Persons on the Last Wednesday in</t>
  </si>
  <si>
    <t>January</t>
  </si>
  <si>
    <t>April</t>
  </si>
  <si>
    <t>July</t>
  </si>
  <si>
    <t>October</t>
  </si>
  <si>
    <t>Number of Households Served During the Operating Year</t>
  </si>
  <si>
    <t>Households</t>
  </si>
  <si>
    <t>Point-in-Time Count of Households Served on the Last Wednesday in</t>
  </si>
  <si>
    <t>Unknown HH Type</t>
  </si>
  <si>
    <t>Bed Utilization Rate</t>
  </si>
  <si>
    <t>Average daily utilization rate during the operating year</t>
  </si>
  <si>
    <t>Point-in-Time bed utilization rate on the last Wednesday in:</t>
  </si>
  <si>
    <t>Q2. Confirmation of CoC APR Requirement</t>
  </si>
  <si>
    <t>*Operating Year Start Date</t>
  </si>
  <si>
    <t>*Operating Year End Date</t>
  </si>
  <si>
    <t xml:space="preserve">**This section refers to the unduplicated number of persons served during the entire period.  </t>
  </si>
  <si>
    <t>GUIDANCE</t>
  </si>
  <si>
    <t xml:space="preserve">**The average is equal to the total number of nights of service among all persons served during the </t>
  </si>
  <si>
    <t>operating year divided by the total number of nights in the operating year.</t>
  </si>
  <si>
    <t>9. Households Served During the Operating Year by Type</t>
  </si>
  <si>
    <t>Households Served During the Operating Year</t>
  </si>
  <si>
    <t>**This section refers to an unduplicated count of all of the households served during the operating year.</t>
  </si>
  <si>
    <t>For households that were served more than once, you will count only one household based upon the</t>
  </si>
  <si>
    <t>configuration type in which all members of the household were served.</t>
  </si>
  <si>
    <r>
      <t xml:space="preserve">CH Beds </t>
    </r>
    <r>
      <rPr>
        <sz val="10"/>
        <color theme="1"/>
        <rFont val="Arial"/>
      </rPr>
      <t>(PH Only)</t>
    </r>
  </si>
  <si>
    <t>First contacted at place not meant for human habitation</t>
  </si>
  <si>
    <t>First contacted at non-housing service site</t>
  </si>
  <si>
    <t>First contacted at housing location</t>
  </si>
  <si>
    <t>First contact place was missing</t>
  </si>
  <si>
    <t>Once</t>
  </si>
  <si>
    <t>2-5 Times</t>
  </si>
  <si>
    <t>6-9 Times</t>
  </si>
  <si>
    <t>10+ Times</t>
  </si>
  <si>
    <t>Number of Persons Engaged by Number of Contacts During the Operating Year</t>
  </si>
  <si>
    <t>1 Contact</t>
  </si>
  <si>
    <t>2-5 Contacts</t>
  </si>
  <si>
    <t>6-9 Contacts</t>
  </si>
  <si>
    <t>10+ Contacts</t>
  </si>
  <si>
    <t>Rate of Engagement</t>
  </si>
  <si>
    <t>Number of Persons Contacted During the Operating Year</t>
  </si>
  <si>
    <t>12. Client Contacts and Engagements Guidance</t>
  </si>
  <si>
    <t xml:space="preserve">Count the number of times, from the person's first contact, that all people active in the program are </t>
  </si>
  <si>
    <t xml:space="preserve">contacted up until (and including) the date of engagement or the end of the operating year, </t>
  </si>
  <si>
    <t xml:space="preserve">whichever is earlier.  </t>
  </si>
  <si>
    <t>Report the total number of persons engaged during the operating year, recording people in the row associated with the number of contacts made prior to engagement and in the column of each person's first contact.</t>
  </si>
  <si>
    <t>Gender of Adults
Number of Adults in Households</t>
  </si>
  <si>
    <t>With Children
and Adults</t>
  </si>
  <si>
    <t>Unknown 
HH Type</t>
  </si>
  <si>
    <t>Male</t>
  </si>
  <si>
    <t>Female</t>
  </si>
  <si>
    <t>Transgendered</t>
  </si>
  <si>
    <t>Other</t>
  </si>
  <si>
    <t>Don’t Know/Refused</t>
  </si>
  <si>
    <t>Information Missing</t>
  </si>
  <si>
    <t>Subtotal</t>
  </si>
  <si>
    <t>Gender of Children
Number of Children in Households</t>
  </si>
  <si>
    <t>With Only
Children</t>
  </si>
  <si>
    <t>Gender of Persons Missing Age Information 
Number of Persons in Households</t>
  </si>
  <si>
    <t>Q15 Error Checking</t>
  </si>
  <si>
    <t>Q15 subtotals should equal the totals reported in Q8.</t>
  </si>
  <si>
    <t>Does 15a equal answer reported in Q8?</t>
  </si>
  <si>
    <t>Does 15b equal the answer reported in Q8?</t>
  </si>
  <si>
    <t>Does 15c equal the answer reported in Q8?</t>
  </si>
  <si>
    <t>Age 
Number of Persons in Households</t>
  </si>
  <si>
    <t>Under 5</t>
  </si>
  <si>
    <t>5 - 12</t>
  </si>
  <si>
    <t>13 - 17</t>
  </si>
  <si>
    <t>18 - 24</t>
  </si>
  <si>
    <t>25 - 34</t>
  </si>
  <si>
    <t>35 - 44</t>
  </si>
  <si>
    <t>45 - 54</t>
  </si>
  <si>
    <t>55 - 61</t>
  </si>
  <si>
    <t>62+</t>
  </si>
  <si>
    <t>Ethnicity 
Number of Persons in Households</t>
  </si>
  <si>
    <t>Non-Hispanic/Non-Latino</t>
  </si>
  <si>
    <t>Hispanic/Latino</t>
  </si>
  <si>
    <t>Race 
Number of Persons in Households</t>
  </si>
  <si>
    <t>White</t>
  </si>
  <si>
    <t>Black or African-American</t>
  </si>
  <si>
    <t>Asian</t>
  </si>
  <si>
    <t>American Indian or Alaska Native</t>
  </si>
  <si>
    <t>Native Hawaiian or Other Pacific Islander</t>
  </si>
  <si>
    <t>Multiple Races</t>
  </si>
  <si>
    <t>Q16 Error Checking</t>
  </si>
  <si>
    <t>Q16 subtotals should equal the totals reported in Q8.</t>
  </si>
  <si>
    <t>Both Q17a and Q17b totals should equal the torals reported in Q8.</t>
  </si>
  <si>
    <t>Does Q17a equal the answer reported in Q8?</t>
  </si>
  <si>
    <t>Does Q16 equal the answer reported in Q8?</t>
  </si>
  <si>
    <t>Q17a Error Checking</t>
  </si>
  <si>
    <t>Q17b Error Checking</t>
  </si>
  <si>
    <t>Does Q17b equal the answer reported in Q8?</t>
  </si>
  <si>
    <t>Q6 Error Checking</t>
  </si>
  <si>
    <t xml:space="preserve">*Total number of year-round beds in HMIS should not be greater than the number of actual beds </t>
  </si>
  <si>
    <t>Does Q6 agree with the answer provided in Q5?</t>
  </si>
  <si>
    <t>Q9. Households Served During the Operating Year</t>
  </si>
  <si>
    <t>Known Physical and Mental Health Conditions
Number of Persons in Households</t>
  </si>
  <si>
    <t>Unknown
HH Type</t>
  </si>
  <si>
    <t>Mental Illness</t>
  </si>
  <si>
    <t>Alcohol Abuse</t>
  </si>
  <si>
    <t>Drug Abuse</t>
  </si>
  <si>
    <t>Chronic Health Condition</t>
  </si>
  <si>
    <t>HIV/AIDS and Related Diseases</t>
  </si>
  <si>
    <t>Developmental Disability</t>
  </si>
  <si>
    <t>Physical Disability</t>
  </si>
  <si>
    <t>Number of Known Conditions
Number of Persons</t>
  </si>
  <si>
    <t>1 Condition</t>
  </si>
  <si>
    <t>2 Conditions</t>
  </si>
  <si>
    <t>3+ Conditions</t>
  </si>
  <si>
    <t>Condition Unknown</t>
  </si>
  <si>
    <t>Don't Know / Refused</t>
  </si>
  <si>
    <t>TOTAL:</t>
  </si>
  <si>
    <t>Past Domestic Violence Experience
Number of Adults and Unaccompanied Children in Households</t>
  </si>
  <si>
    <t>Number of Adults and Unaccompanied Children in Households</t>
  </si>
  <si>
    <t>Less than 3 Months</t>
  </si>
  <si>
    <t>3 to 6 Months Ago</t>
  </si>
  <si>
    <t>6 to 12 Months Ago</t>
  </si>
  <si>
    <t>More tha a year Ago</t>
  </si>
  <si>
    <t>Q17b. Race (all persons)</t>
  </si>
  <si>
    <t>Q18a. Physical and Mental Health Types of Conditions at Entry (all persons)</t>
  </si>
  <si>
    <t>Q17a. Ethnicity (all persons)</t>
  </si>
  <si>
    <t>Q16. Age (all persons)</t>
  </si>
  <si>
    <r>
      <t>Q15c. Gender - Missing Age</t>
    </r>
    <r>
      <rPr>
        <b/>
        <sz val="12"/>
        <rFont val="Arial"/>
      </rPr>
      <t xml:space="preserve"> (all persons)</t>
    </r>
  </si>
  <si>
    <t>Q15b. Gender - Children (children only)</t>
  </si>
  <si>
    <t>Q15a. Gender - Adults (adults only)</t>
  </si>
  <si>
    <t>Q12. Client Contacts and Engagements (all persons)</t>
  </si>
  <si>
    <t xml:space="preserve">Q10. and Q11. Utilization Rates </t>
  </si>
  <si>
    <t>Q8. Persons Served During the Operating Year by Type (all persons)</t>
  </si>
  <si>
    <t>HMIS or Comparable Database Data Quality (all persons)</t>
  </si>
  <si>
    <t>Q18b. Physical and Mental Health Known Conditions at Entry (all persons)</t>
  </si>
  <si>
    <t>Q18b Error Checking</t>
  </si>
  <si>
    <t>Q18b should equal the totals reported in Q8.</t>
  </si>
  <si>
    <t>Does Q18b equal the answer reported in Q8?</t>
  </si>
  <si>
    <t>Q19b Error Checking</t>
  </si>
  <si>
    <t>Q19b should equal the totals reported in Q19a.</t>
  </si>
  <si>
    <t>Does Q19b equal the answer reported in Q19a?</t>
  </si>
  <si>
    <t>Residence Prior to Program Entry - Homeless Situations 
Number of Persons in Households</t>
  </si>
  <si>
    <t>Emergency Shelter</t>
  </si>
  <si>
    <t>Transitional housing for homeless persons</t>
  </si>
  <si>
    <t>Place not meant for habitation</t>
  </si>
  <si>
    <t>Safe Haven</t>
  </si>
  <si>
    <t>Residence Prior to Program Entry - Institutional Settings
Number of Persons in Households</t>
  </si>
  <si>
    <t>Psychiatric hospital or other psychiatric facility</t>
  </si>
  <si>
    <t>Substance abuse treatment facility or detox center</t>
  </si>
  <si>
    <t>Hospital (Non-psychiatric)</t>
  </si>
  <si>
    <t>Jail, prison , or juvenile detention facility</t>
  </si>
  <si>
    <t>Foster Care</t>
  </si>
  <si>
    <t>Residence Prior to Program Entry - Other Locations
Number of Adults and Unaccompanied Youth in Households</t>
  </si>
  <si>
    <t>PSH for Homeless persons</t>
  </si>
  <si>
    <t>Owned by Client, no Subsidy</t>
  </si>
  <si>
    <t>Owned by Client, with Subsidy</t>
  </si>
  <si>
    <t>Rental by Client, no subsidy</t>
  </si>
  <si>
    <t>Rental by Client, with VASH Subsidy</t>
  </si>
  <si>
    <t>Rental by Client, with other ongoing Subsidy</t>
  </si>
  <si>
    <t>Hotel/Motel, Paid by Client</t>
  </si>
  <si>
    <t>Staying or Living with Family</t>
  </si>
  <si>
    <t>Staying or Living with Friend(s)</t>
  </si>
  <si>
    <t>Q20a1. Residence Prior to Program Entry - Homeless Situations (adults &amp; unaccompanied children)</t>
  </si>
  <si>
    <t>Q20a2. Residence Prior to Program Entry - Institutional Settings (adults &amp; unaccompanied children)</t>
  </si>
  <si>
    <t>Q20a3. Residence Prior to Program Entry - Other Locations (adults &amp; unaccompanied children)</t>
  </si>
  <si>
    <t>Q20 Error Checking</t>
  </si>
  <si>
    <t>The total of Q20a1-3 should equal the totals reported in Q8.</t>
  </si>
  <si>
    <t>Does Q20a1-3 equal the answer reported in Q8?</t>
  </si>
  <si>
    <t>Q19a. Victims of Domestic Violence (adults and unaccompanied children)</t>
  </si>
  <si>
    <t>Q19a Error Checking</t>
  </si>
  <si>
    <t>The total of 19a should equal the number reported in Q8.</t>
  </si>
  <si>
    <t>Veteran Status 
Number of Adults in Households</t>
  </si>
  <si>
    <t>Veteran</t>
  </si>
  <si>
    <t>Not a Veteran</t>
  </si>
  <si>
    <t>Q21. Veteran Status (adults only)</t>
  </si>
  <si>
    <t>Q21 Error Checking</t>
  </si>
  <si>
    <t>The total of Q21should equal the total reported for adults in Q8.</t>
  </si>
  <si>
    <t>Does Q21 equal the answer reported in Q8?</t>
  </si>
  <si>
    <t>All Persons</t>
  </si>
  <si>
    <t>Known Physical and Mental Health Conditions                                                                                                                   Leavers - Total Number by Type</t>
  </si>
  <si>
    <t>Known Physical and Mental Health Conditions                                                                                                                   Stayers - Total Number by Type</t>
  </si>
  <si>
    <t>Q22a2 Error Checking</t>
  </si>
  <si>
    <t>The total of Q22a2 should equal the total number of leavers.</t>
  </si>
  <si>
    <t>Does Q22a2 equal the answer reported in Q7?</t>
  </si>
  <si>
    <t>The total of Q22b2 should equal the total number of stayers.</t>
  </si>
  <si>
    <t>Total number of stayers</t>
  </si>
  <si>
    <t>Does Q22b2 equal All Clients - Stayers in Q7?</t>
  </si>
  <si>
    <t>Q22b2 Error Checking</t>
  </si>
  <si>
    <t>Q22a&amp;b2 Error Checking</t>
  </si>
  <si>
    <t>The total of Q22a&amp;b2 should equal the total number of clients reported in Q8.</t>
  </si>
  <si>
    <t>Does Q22a&amp;b2 equal the answer in Q8?</t>
  </si>
  <si>
    <t>Number of Adults</t>
  </si>
  <si>
    <t>Adults at Entry</t>
  </si>
  <si>
    <t>Income at Entry</t>
  </si>
  <si>
    <t>Adults with Only Earned Income</t>
  </si>
  <si>
    <t>No Income</t>
  </si>
  <si>
    <t>Adults with Only Other Income</t>
  </si>
  <si>
    <t>$1 - $150</t>
  </si>
  <si>
    <t>$151 - $250</t>
  </si>
  <si>
    <t>Adults with Both Earned Income and Other Income</t>
  </si>
  <si>
    <t>$251 - $500</t>
  </si>
  <si>
    <t>Adults with No Income</t>
  </si>
  <si>
    <t>$501 - $1,000</t>
  </si>
  <si>
    <t>Adults with DK/R Income Information</t>
  </si>
  <si>
    <t>$1,001 - $1,500</t>
  </si>
  <si>
    <t>$1,501 - $2,000</t>
  </si>
  <si>
    <t>Adults with Missing Income Information</t>
  </si>
  <si>
    <t>$2,001 +</t>
  </si>
  <si>
    <t>Total Adults</t>
  </si>
  <si>
    <t>Adults with Income Information at Entry and Follow-up/Exit</t>
  </si>
  <si>
    <t>Q23. Cash Income Range</t>
  </si>
  <si>
    <r>
      <t xml:space="preserve">Q22b2. Physical and Mental Health Known Conditions at Exit - </t>
    </r>
    <r>
      <rPr>
        <b/>
        <sz val="12"/>
        <color rgb="FF3366FF"/>
        <rFont val="Arial"/>
      </rPr>
      <t>Stayers (</t>
    </r>
    <r>
      <rPr>
        <b/>
        <sz val="12"/>
        <color indexed="8"/>
        <rFont val="Arial"/>
      </rPr>
      <t>all persons)</t>
    </r>
  </si>
  <si>
    <r>
      <t xml:space="preserve">Q22b1. Physical and Mental Health Condition Types at Exit - </t>
    </r>
    <r>
      <rPr>
        <b/>
        <sz val="12"/>
        <color rgb="FF3366FF"/>
        <rFont val="Arial"/>
      </rPr>
      <t>Stayers</t>
    </r>
    <r>
      <rPr>
        <b/>
        <sz val="12"/>
        <color indexed="8"/>
        <rFont val="Arial"/>
      </rPr>
      <t xml:space="preserve"> (all persons)</t>
    </r>
  </si>
  <si>
    <r>
      <t xml:space="preserve">Q22a2. Physical and Mental Health Known Conditions at Exit - </t>
    </r>
    <r>
      <rPr>
        <b/>
        <sz val="12"/>
        <color rgb="FFFF6600"/>
        <rFont val="Arial"/>
      </rPr>
      <t xml:space="preserve">Leavers </t>
    </r>
    <r>
      <rPr>
        <b/>
        <sz val="12"/>
        <color indexed="8"/>
        <rFont val="Arial"/>
      </rPr>
      <t>(all persons)</t>
    </r>
  </si>
  <si>
    <r>
      <t xml:space="preserve">Q22a1. Physical and Mental Health Condition Types at Exit - </t>
    </r>
    <r>
      <rPr>
        <b/>
        <sz val="12"/>
        <color rgb="FFFF6600"/>
        <rFont val="Arial"/>
      </rPr>
      <t>Leavers</t>
    </r>
    <r>
      <rPr>
        <b/>
        <sz val="12"/>
        <color indexed="8"/>
        <rFont val="Arial"/>
      </rPr>
      <t xml:space="preserve"> (all persons) </t>
    </r>
  </si>
  <si>
    <t>Q23 Error Checking</t>
  </si>
  <si>
    <t>The total columns should add up to the number of stayers and leavers.</t>
  </si>
  <si>
    <t>Does Q23 equal the total number of person in Q8?</t>
  </si>
  <si>
    <t>Does the sum of leavers and stayers equal Q8?</t>
  </si>
  <si>
    <t>Does Q23 equal 22b2?</t>
  </si>
  <si>
    <t>Does the total number of adults equal the adults in Q7?</t>
  </si>
  <si>
    <t>Does 19a equal the answer reported in Q8?</t>
  </si>
  <si>
    <t>Does Q23 leavers equal 22a2?</t>
  </si>
  <si>
    <t>Does adults at entry equal the sum of stayers and leavers?</t>
  </si>
  <si>
    <t>Q24.a Number of Adults By Income Category</t>
  </si>
  <si>
    <t>Q24 Error Checking</t>
  </si>
  <si>
    <t>Does the total number of adults at entry equal Q23?</t>
  </si>
  <si>
    <t>Does the number of adult leavers equal Q23 leavers?</t>
  </si>
  <si>
    <t>Does the number of adult stayers equal Q23 stayers?</t>
  </si>
  <si>
    <t>Had Income Category at Entry and Not at Follow-up</t>
  </si>
  <si>
    <t>Retained Income Category But Had Less $ at Follow-up</t>
  </si>
  <si>
    <t>Retained Income Category and Same $ at Follow-up</t>
  </si>
  <si>
    <t>Retained Income Category and Increased $ at Follow-up</t>
  </si>
  <si>
    <t>Did Not Have Income Category at Entry and Gained it at Follow-up</t>
  </si>
  <si>
    <t>Did Not Have the Income Category at Entry or at Follow-up</t>
  </si>
  <si>
    <t>Total Adults (Including those with no Income)</t>
  </si>
  <si>
    <t>Adults with Earned Income</t>
  </si>
  <si>
    <t>Avg Change in Earned Income</t>
  </si>
  <si>
    <t>Adults with Other Income</t>
  </si>
  <si>
    <t>Average Change in Other Income</t>
  </si>
  <si>
    <t>Adults Any Income</t>
  </si>
  <si>
    <t>Avg Change in Overall Income</t>
  </si>
  <si>
    <t>Had Income Category at Entry and Did Not Have at Exit</t>
  </si>
  <si>
    <t>Retained Income Category But Had Less $ at Exit</t>
  </si>
  <si>
    <t>Retained Income Category and Same $ at Exit</t>
  </si>
  <si>
    <t>Retained Income Category and Increased $ at Exit</t>
  </si>
  <si>
    <t>Did Not Have Income Category at Entry and Gained it at Exit</t>
  </si>
  <si>
    <t>Did Not Have the Income Category at Entry or at Exit</t>
  </si>
  <si>
    <t>Had Income Category at Entry and Did Not at Follow-up/Exit</t>
  </si>
  <si>
    <t>Retained Income Category But Had Less $ at Follow-up/Exit</t>
  </si>
  <si>
    <t>Retained Income Category and Same $ at Follow-up/Exit</t>
  </si>
  <si>
    <t>Retained Income Category and Increased $ at Follow-up/Exit</t>
  </si>
  <si>
    <t>Did Not Have Income Category at Entry and Gained it at Follow-up/Exit</t>
  </si>
  <si>
    <t>Did Not Have the Income Category at Entry or at Follow-up/Exit</t>
  </si>
  <si>
    <t>Age Unknown</t>
  </si>
  <si>
    <t>Earned Income</t>
  </si>
  <si>
    <t>Unemployment Insurance</t>
  </si>
  <si>
    <t>SSI</t>
  </si>
  <si>
    <t>SSDI</t>
  </si>
  <si>
    <t>Veteran's Disability</t>
  </si>
  <si>
    <t>Private Disability Insurance</t>
  </si>
  <si>
    <t>Worker's Compensation</t>
  </si>
  <si>
    <t>TANF or Equivalent</t>
  </si>
  <si>
    <t>General Assistance</t>
  </si>
  <si>
    <t>Retirement (Social Security)</t>
  </si>
  <si>
    <t>Veteran's Pension</t>
  </si>
  <si>
    <t>Pension from Former Job</t>
  </si>
  <si>
    <t>Child Support</t>
  </si>
  <si>
    <t>Alimony (Spousal Support)</t>
  </si>
  <si>
    <t>Other Source</t>
  </si>
  <si>
    <t>No Sources</t>
  </si>
  <si>
    <t>1+ Source(s)</t>
  </si>
  <si>
    <t>Missing this Information</t>
  </si>
  <si>
    <t>Supplemental Nutritional Assistance Program</t>
  </si>
  <si>
    <t>MEDICAID Health Insurance</t>
  </si>
  <si>
    <t>MEDICARE Health Insurance</t>
  </si>
  <si>
    <t>State Children's Health Insurance</t>
  </si>
  <si>
    <t>WIC</t>
  </si>
  <si>
    <t>VA Medical Services</t>
  </si>
  <si>
    <t>TANF Child Care Services</t>
  </si>
  <si>
    <t>TANF Transportation Services</t>
  </si>
  <si>
    <t>Other TANF-Funded Services</t>
  </si>
  <si>
    <t>Temporary Rental Assistance</t>
  </si>
  <si>
    <t>Section 8, Public Housing, Rental Assistance</t>
  </si>
  <si>
    <t>Length of Participation by Exit Status
Number of Persons</t>
  </si>
  <si>
    <t>Leavers</t>
  </si>
  <si>
    <t>Stayers</t>
  </si>
  <si>
    <t>Less than 30 days</t>
  </si>
  <si>
    <t>31 to 60 days</t>
  </si>
  <si>
    <t>61 to 180 days</t>
  </si>
  <si>
    <t>181 to 365 days</t>
  </si>
  <si>
    <t>366 to 730 days (1-2 Yrs)</t>
  </si>
  <si>
    <t>731 to 1095 days (2-3 Yrs)</t>
  </si>
  <si>
    <t>1096 to 1460 days (3-4 Yrs)</t>
  </si>
  <si>
    <t>1461 to 1825 days (4-5 Yrs)</t>
  </si>
  <si>
    <t>More than 1825 Days (&gt;5 Yrs)</t>
  </si>
  <si>
    <t>Average and Median Length of Participation in Days</t>
  </si>
  <si>
    <t>Average Length</t>
  </si>
  <si>
    <t>Median Length</t>
  </si>
  <si>
    <r>
      <t xml:space="preserve">Income at Latest Follow-up for </t>
    </r>
    <r>
      <rPr>
        <b/>
        <sz val="10"/>
        <color rgb="FF0000FF"/>
        <rFont val="Arial"/>
      </rPr>
      <t>Stayers</t>
    </r>
  </si>
  <si>
    <r>
      <t>Income at Exit
for</t>
    </r>
    <r>
      <rPr>
        <b/>
        <sz val="10"/>
        <color rgb="FFFF6600"/>
        <rFont val="Arial"/>
      </rPr>
      <t xml:space="preserve"> Leavers</t>
    </r>
  </si>
  <si>
    <r>
      <t xml:space="preserve">Adults at Latest Follow-up </t>
    </r>
    <r>
      <rPr>
        <b/>
        <sz val="10"/>
        <color rgb="FF3366FF"/>
        <rFont val="Arial"/>
      </rPr>
      <t>(Stayers)</t>
    </r>
  </si>
  <si>
    <r>
      <t xml:space="preserve">Adults at Exit
</t>
    </r>
    <r>
      <rPr>
        <b/>
        <sz val="10"/>
        <color rgb="FFFF6600"/>
        <rFont val="Arial"/>
      </rPr>
      <t>(Leavers)</t>
    </r>
  </si>
  <si>
    <t>24b.1 Guidance</t>
  </si>
  <si>
    <t>Q24b.1 Error Checking</t>
  </si>
  <si>
    <t>This question refers to all stayers.</t>
  </si>
  <si>
    <t>Does total adults in Q24b.1 Earned Income equal the total reported in Q24a?</t>
  </si>
  <si>
    <t>Does total adults in Q24b.1 Other Income equal the total reported in Q24a?</t>
  </si>
  <si>
    <t>Does total adults in Q24b.1 Any Income equal the total reported in Q24a?</t>
  </si>
  <si>
    <t>Are the numbers relating to Had Income Category at Entry and Not at Follow-up negative for Earned Income?</t>
  </si>
  <si>
    <t>Are the numbers relating to Had Income Category at Entry and Not at Follow-up negative for Other Income?</t>
  </si>
  <si>
    <t>Are the numbers relating to Had Income Category at Entry and Not at Follow-up negative for Overall Income?</t>
  </si>
  <si>
    <t>Are the numbers relating to Retained Income Category But Had Less $ at Follow-up negative for Earned Income?</t>
  </si>
  <si>
    <t>Are the numbers relating to Retained Income Category But Had Less $ at Follow-up negative for Other Income?</t>
  </si>
  <si>
    <t>Are the numbers relating to Retained Income Category But Had Less $ at Follow-up negative for Overall Income?</t>
  </si>
  <si>
    <t>Are the numbers relating to Retained Income Category and Increased $ at Follow-up positive for Earned Income?</t>
  </si>
  <si>
    <t>Are the numbers relating to Retained Income Category and Increased $ at Follow-up positive for Other Income?</t>
  </si>
  <si>
    <t>Are the numbers relating to Retained Income Category and Increased $ at Follow-up positive for Overall Income?</t>
  </si>
  <si>
    <t>Are the number relating to Did Not Have Income Category at Entry and Gained it at Follow-up positive for Earned Income?</t>
  </si>
  <si>
    <t>Are the number relating to Did Not Have Income Category at Entry and Gained it at Follow-up positive for Other Income?</t>
  </si>
  <si>
    <t>Are the number relating to Did Not Have Income Category at Entry and Gained it at Follow-up positive for Overall Income?</t>
  </si>
  <si>
    <t xml:space="preserve">Average change in income is calculated by dividing the sum of all changes for adult stayers in that column divided by the total number </t>
  </si>
  <si>
    <t>of stayers in that column.</t>
  </si>
  <si>
    <t>Performance Measure:  Adults who Gained or Increased Income from Entry to Follow-up</t>
  </si>
  <si>
    <t>Performance Measure:  Adults who Gained or Increased Income from Entry to Follow-up, Average Gain</t>
  </si>
  <si>
    <t>24b.2 Guidance</t>
  </si>
  <si>
    <t xml:space="preserve">Average change in income is calculated by dividing the sum of all changes for adult leavers in that column divided by the total number </t>
  </si>
  <si>
    <t>Does total adults in Q24b.2 Earned Income equal the total reported in Q24a?</t>
  </si>
  <si>
    <t>Does total adults in Q24b.2 Other Income equal the total reported in Q24a?</t>
  </si>
  <si>
    <t>Does total adults in Q24b.2 Any Income equal the total reported in Q24a?</t>
  </si>
  <si>
    <t>This question refers to all leavers.</t>
  </si>
  <si>
    <t>24b.3 Guidance</t>
  </si>
  <si>
    <t>This question refers to all leavers and stayers.</t>
  </si>
  <si>
    <t>Q24b.3 Error Checking</t>
  </si>
  <si>
    <t>Does total adults in Q24b.3 Earned Income equal the total reported in Q24a?</t>
  </si>
  <si>
    <t>Does total adults in Q24b.3 Other Income equal the total reported in Q24a?</t>
  </si>
  <si>
    <t>Does total adults in Q24b.3 Any Income equal the total reported in Q24a?</t>
  </si>
  <si>
    <r>
      <t xml:space="preserve">Cash-Income Sources
Type of Cash-Income Sources by Number of Persons - </t>
    </r>
    <r>
      <rPr>
        <b/>
        <sz val="10"/>
        <color rgb="FFFF6600"/>
        <rFont val="Arial"/>
      </rPr>
      <t>Leavers</t>
    </r>
  </si>
  <si>
    <r>
      <t xml:space="preserve">Cash-Income Sources
Number of Cash-Income Sources by Number of Persons - </t>
    </r>
    <r>
      <rPr>
        <b/>
        <sz val="10"/>
        <color rgb="FFFF6600"/>
        <rFont val="Arial"/>
      </rPr>
      <t>Leavers</t>
    </r>
  </si>
  <si>
    <t>The total of Q25a should equal the total number of leavers in Q22a2.</t>
  </si>
  <si>
    <t>Does 25a2 equal the answer reported in Q22a2?</t>
  </si>
  <si>
    <t>Does 25b2 equal the answer reported in Q22b2?</t>
  </si>
  <si>
    <t>Q25b2 Error Checking</t>
  </si>
  <si>
    <t>The total of Q25b2 should equal the total number of leavers in Q22b2.</t>
  </si>
  <si>
    <t>Q25a2 Error Checking</t>
  </si>
  <si>
    <r>
      <t xml:space="preserve">Non-Cash Benefits
Non-Cash Benefits by Number of Persons - </t>
    </r>
    <r>
      <rPr>
        <b/>
        <sz val="10"/>
        <color rgb="FFFF6600"/>
        <rFont val="Arial"/>
      </rPr>
      <t>Leavers</t>
    </r>
  </si>
  <si>
    <r>
      <t xml:space="preserve">Cash-Income Sources
Type of Cash-Income Sources by Number of Persons - </t>
    </r>
    <r>
      <rPr>
        <b/>
        <sz val="10"/>
        <color rgb="FF0000FF"/>
        <rFont val="Arial"/>
      </rPr>
      <t>Stayers</t>
    </r>
  </si>
  <si>
    <r>
      <t xml:space="preserve">Cash-Income Sources
Number of Cash-Income Sources by Number of Persons - </t>
    </r>
    <r>
      <rPr>
        <b/>
        <sz val="10"/>
        <color rgb="FF0000FF"/>
        <rFont val="Arial"/>
      </rPr>
      <t>Stayers</t>
    </r>
  </si>
  <si>
    <r>
      <t>Client Non-Cash Benefits by Exit Status
Number of Non-Cash Benefits by Number of Persons -</t>
    </r>
    <r>
      <rPr>
        <b/>
        <sz val="10"/>
        <color rgb="FFFF6600"/>
        <rFont val="Arial"/>
      </rPr>
      <t xml:space="preserve"> Leavers</t>
    </r>
  </si>
  <si>
    <t>Q26a2 Error Checking</t>
  </si>
  <si>
    <t>The total of Q26a2 should equal the total number of leavers in Q22a2.</t>
  </si>
  <si>
    <t>Does 26a2 equal the answer reported in Q22a2?</t>
  </si>
  <si>
    <r>
      <t xml:space="preserve">Non-Cash Benefits
Non-Cash Benefits by Number of Persons - </t>
    </r>
    <r>
      <rPr>
        <b/>
        <sz val="10"/>
        <color rgb="FF0000FF"/>
        <rFont val="Arial"/>
      </rPr>
      <t>Stayers</t>
    </r>
  </si>
  <si>
    <r>
      <t xml:space="preserve">Client Non-Cash Benefits by Exit </t>
    </r>
    <r>
      <rPr>
        <b/>
        <sz val="10"/>
        <color rgb="FF0000FF"/>
        <rFont val="Arial"/>
      </rPr>
      <t>Status</t>
    </r>
    <r>
      <rPr>
        <b/>
        <sz val="10"/>
        <color indexed="8"/>
        <rFont val="Arial"/>
      </rPr>
      <t xml:space="preserve">
Number of Non-Cash Benefits by Number of Persons - Stayers</t>
    </r>
  </si>
  <si>
    <t>Q26b2 Error Checking</t>
  </si>
  <si>
    <t>The total of Q26b2 should equal the total number of leavers in Q22b2.</t>
  </si>
  <si>
    <t>Does 26b2 equal the answer reported in Q22b2?</t>
  </si>
  <si>
    <t>Q27 Guidance</t>
  </si>
  <si>
    <t>program and dividing by the total number of program participants.</t>
  </si>
  <si>
    <t>frequency distribution, such that there is equal probability of falling above or below it.</t>
  </si>
  <si>
    <t>Client Number</t>
  </si>
  <si>
    <t>Number of days on the program</t>
  </si>
  <si>
    <t>Example 1:</t>
  </si>
  <si>
    <t>The median for this list is 50.</t>
  </si>
  <si>
    <t>Example 2:</t>
  </si>
  <si>
    <t xml:space="preserve">The median for this list is 45.  You must add 40+50 and divide by 2 since there is </t>
  </si>
  <si>
    <t>an even number of clients.</t>
  </si>
  <si>
    <r>
      <t xml:space="preserve">The </t>
    </r>
    <r>
      <rPr>
        <b/>
        <sz val="12"/>
        <color theme="1"/>
        <rFont val="Calibri"/>
        <family val="2"/>
        <scheme val="minor"/>
      </rPr>
      <t>average</t>
    </r>
    <r>
      <rPr>
        <sz val="12"/>
        <color theme="1"/>
        <rFont val="Calibri"/>
        <family val="2"/>
        <scheme val="minor"/>
      </rPr>
      <t xml:space="preserve"> is calculated by adding up the number of days each participant stayed in the</t>
    </r>
  </si>
  <si>
    <r>
      <t xml:space="preserve">The </t>
    </r>
    <r>
      <rPr>
        <b/>
        <sz val="12"/>
        <color theme="1"/>
        <rFont val="Calibri"/>
        <family val="2"/>
        <scheme val="minor"/>
      </rPr>
      <t>median</t>
    </r>
    <r>
      <rPr>
        <sz val="12"/>
        <color theme="1"/>
        <rFont val="Calibri"/>
        <family val="2"/>
        <scheme val="minor"/>
      </rPr>
      <t xml:space="preserve"> is the value of the number of days of the quantity lying at the midpoint of a</t>
    </r>
  </si>
  <si>
    <t>Q27 Error Checking</t>
  </si>
  <si>
    <t>Does the total number of persons match the number of persons in Q8?</t>
  </si>
  <si>
    <t>Does the number of leavers match 22a2?</t>
  </si>
  <si>
    <t>Does the number of stayers match 22b2?</t>
  </si>
  <si>
    <t>Was the leavers average entered?</t>
  </si>
  <si>
    <t>Was the leavers median entered?</t>
  </si>
  <si>
    <t>Was the stayers average entered?</t>
  </si>
  <si>
    <t>Was the stayers median entered?</t>
  </si>
  <si>
    <t>Permanent Destinations</t>
  </si>
  <si>
    <t>Owned by Client, no Ongoing Subsidy</t>
  </si>
  <si>
    <t>Owned by Client, with Ongoing Subsidy</t>
  </si>
  <si>
    <t>Rental by Client, no Ongoing subsidy</t>
  </si>
  <si>
    <t>Rental by Client, with other Ongoing Subsidy</t>
  </si>
  <si>
    <t>PSH for Homeless Persons</t>
  </si>
  <si>
    <t>Living with Family, Permanent Tenure</t>
  </si>
  <si>
    <t>Living with Friends, Permanent Tenure</t>
  </si>
  <si>
    <t>Temporary Destinations</t>
  </si>
  <si>
    <t>TH for Homeless Persons</t>
  </si>
  <si>
    <t>Staying with Family, Temporary Tenure</t>
  </si>
  <si>
    <t>Staying with Friends, Temporary Tenure</t>
  </si>
  <si>
    <t>Place Not Meant for Human Habitation</t>
  </si>
  <si>
    <t>Hotel or Motel, Paid by Client</t>
  </si>
  <si>
    <t>Institutional Settings</t>
  </si>
  <si>
    <t>Psychiatric Facility</t>
  </si>
  <si>
    <t>Substance Abuse or Detox Facility</t>
  </si>
  <si>
    <t>Hospital (non-Psychiatric)</t>
  </si>
  <si>
    <t>Jail or Prison</t>
  </si>
  <si>
    <t>Other Destinations</t>
  </si>
  <si>
    <t>Deceased</t>
  </si>
  <si>
    <r>
      <t xml:space="preserve">Number of </t>
    </r>
    <r>
      <rPr>
        <b/>
        <sz val="10"/>
        <color rgb="FFFF6600"/>
        <rFont val="Arial"/>
      </rPr>
      <t xml:space="preserve">Leavers </t>
    </r>
    <r>
      <rPr>
        <b/>
        <sz val="10"/>
        <color indexed="8"/>
        <rFont val="Arial"/>
      </rPr>
      <t>in Households</t>
    </r>
  </si>
  <si>
    <r>
      <t xml:space="preserve">Number of </t>
    </r>
    <r>
      <rPr>
        <b/>
        <sz val="10"/>
        <color rgb="FFFF6600"/>
        <rFont val="Arial"/>
      </rPr>
      <t>Leavers</t>
    </r>
    <r>
      <rPr>
        <b/>
        <sz val="10"/>
        <color indexed="8"/>
        <rFont val="Arial"/>
      </rPr>
      <t xml:space="preserve"> in Households</t>
    </r>
  </si>
  <si>
    <t>Q29 Error Checking</t>
  </si>
  <si>
    <t>Does the subtotal of 29a1 and 29a2 equal the number of leavers reported in 22a2?</t>
  </si>
  <si>
    <t>Q30a1. SHP Expenditures – Development Costs</t>
  </si>
  <si>
    <t>SHP and Cash Match Expenditures During the Operating Year – Development Costs</t>
  </si>
  <si>
    <t>Expenditure Type</t>
  </si>
  <si>
    <t>SHP Funds</t>
  </si>
  <si>
    <t>Cash Match</t>
  </si>
  <si>
    <t>Match %</t>
  </si>
  <si>
    <t>Total Expenditures</t>
  </si>
  <si>
    <t>Acquisition</t>
  </si>
  <si>
    <t>Rehabilitation</t>
  </si>
  <si>
    <t>New Construction</t>
  </si>
  <si>
    <t>Development – Subtotal</t>
  </si>
  <si>
    <t>Q30a2. SHP Expenditures – Supportive Services</t>
  </si>
  <si>
    <t>SHP and Cash Match Expenditures During the Operating Year – Supportive Services</t>
  </si>
  <si>
    <t>Outreach</t>
  </si>
  <si>
    <t>Case management</t>
  </si>
  <si>
    <t>Life skills (not case management)</t>
  </si>
  <si>
    <t>Alcohol and drug abuse services</t>
  </si>
  <si>
    <t>Mental health services</t>
  </si>
  <si>
    <t>AIDS – related services</t>
  </si>
  <si>
    <t>Other health care services</t>
  </si>
  <si>
    <t>Education</t>
  </si>
  <si>
    <t>Housing placement</t>
  </si>
  <si>
    <t>Employment assistance</t>
  </si>
  <si>
    <t>Child care</t>
  </si>
  <si>
    <t>Transportation</t>
  </si>
  <si>
    <t>Legal</t>
  </si>
  <si>
    <t xml:space="preserve">Other </t>
  </si>
  <si>
    <t>Services - Subtotal</t>
  </si>
  <si>
    <t>Cash Match Expended</t>
  </si>
  <si>
    <t>Q30a3. SHP Expenditures – HMIS</t>
  </si>
  <si>
    <t>SHP and Cash Match Expenditures During the Operating Year – HMIS</t>
  </si>
  <si>
    <t>Equipment (server, computers, printers)</t>
  </si>
  <si>
    <t>Software (software fees, user licenses, software support)</t>
  </si>
  <si>
    <t>Services (training, hosting, programming)</t>
  </si>
  <si>
    <t xml:space="preserve">Personnel (costs associated with staff) </t>
  </si>
  <si>
    <t>Space and operations</t>
  </si>
  <si>
    <t>Stipends to agencies</t>
  </si>
  <si>
    <t>Other (please specify below)</t>
  </si>
  <si>
    <t>HMIS - Subtotal</t>
  </si>
  <si>
    <t xml:space="preserve">Q30a4. SHP Expenditures – Leasing, Operating, and Administration </t>
  </si>
  <si>
    <t>SHP and Cash Match Expenditures During the Operating Year – Leasing, Operating, &amp; Admin</t>
  </si>
  <si>
    <t>Real Property Leasing</t>
  </si>
  <si>
    <t>Operating Costs</t>
  </si>
  <si>
    <t>Administration</t>
  </si>
  <si>
    <t>Leasing, Operating, Admin - Subtotal</t>
  </si>
  <si>
    <t>SHP and Cash Match Expenditures During the Operating Year - Totals</t>
  </si>
  <si>
    <t>Total SHP Expenses</t>
  </si>
  <si>
    <t>Development</t>
  </si>
  <si>
    <t>Supportive Services</t>
  </si>
  <si>
    <t>Operating Expenses</t>
  </si>
  <si>
    <t>HMIS</t>
  </si>
  <si>
    <t>SHP Expenses – Subtotal</t>
  </si>
  <si>
    <t>Total Expenses</t>
  </si>
  <si>
    <t>Q31. S+C Expenditures and Value of Services</t>
  </si>
  <si>
    <t>Is this grant completing its initial grant term?</t>
  </si>
  <si>
    <t>If “yes” – Total match for this grant</t>
  </si>
  <si>
    <t>S+C and Documented Services Match During the Operating Year</t>
  </si>
  <si>
    <t>Expenditure Amount</t>
  </si>
  <si>
    <t>Rental Assistance</t>
  </si>
  <si>
    <t xml:space="preserve">Administration </t>
  </si>
  <si>
    <t>Total S+C Expenditures</t>
  </si>
  <si>
    <t>Value of Supportive Services Received by S+C Clients During the Operating Year</t>
  </si>
  <si>
    <t>Documented Service Match</t>
  </si>
  <si>
    <t>Value ($)</t>
  </si>
  <si>
    <t>Life Skills (outside of case management)</t>
  </si>
  <si>
    <t>Total documented services match</t>
  </si>
  <si>
    <t>Q33. SRO Value of Services Received</t>
  </si>
  <si>
    <t>Value of Supportive Services Received by SRO Clients During the Operating Year</t>
  </si>
  <si>
    <t>Supportive Service Match</t>
  </si>
  <si>
    <t>Life skills (outside of case management)</t>
  </si>
  <si>
    <t>Q34. Percent HUD McKinney-Vento Funding</t>
  </si>
  <si>
    <t>What percentage of this project’s annual budget (services, leasing, operation, HMIS, administration) is represented by HUD McKinney-Vento funding?</t>
  </si>
  <si>
    <t>Q31a1 CoC Financial – Development</t>
  </si>
  <si>
    <t xml:space="preserve">CoC Program Funds </t>
  </si>
  <si>
    <t>Expenditures</t>
  </si>
  <si>
    <t>Development - Subtotal</t>
  </si>
  <si>
    <t>Q31a2 CoC Expenditures – Supportive Services</t>
  </si>
  <si>
    <t>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</si>
  <si>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</si>
  <si>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</si>
  <si>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</si>
  <si>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</si>
  <si>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</si>
  <si>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</si>
  <si>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</si>
  <si>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</si>
  <si>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</si>
  <si>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</si>
  <si>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</si>
  <si>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</si>
  <si>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</si>
  <si>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Utility Deposits</t>
  </si>
  <si>
    <t>Q31a3 CoC Expenditures –HMIS</t>
  </si>
  <si>
    <t>Personnel (costs associated with staff)</t>
  </si>
  <si>
    <t>Short-/Medium-term Rental Assistance</t>
  </si>
  <si>
    <t>Long-term Rental Assistance</t>
  </si>
  <si>
    <t>Leasing, Rental Assistance, Operating, Admin. - Subtotal</t>
  </si>
  <si>
    <t>CoC Program Funds and Match Applicable During the Operating Year - Totals</t>
  </si>
  <si>
    <t>CoC Funds</t>
  </si>
  <si>
    <t>Total Expenses plus Admin.</t>
  </si>
  <si>
    <t>In-Kind Match</t>
  </si>
  <si>
    <t>Total Match</t>
  </si>
  <si>
    <t>Total Expenditures and Match</t>
  </si>
  <si>
    <t>Q27. Length of Participation by Exit Status (all persons)</t>
  </si>
  <si>
    <t>Q30a1-30a4 Guidance</t>
  </si>
  <si>
    <t>prior to the 2012 competition.</t>
  </si>
  <si>
    <t>Q31 Guideance</t>
  </si>
  <si>
    <t xml:space="preserve">Only SHP projects will enter information into these budgets.  These projects would have been funded </t>
  </si>
  <si>
    <t>Only Shelter Plus Care grants will enter information into these budgets.  These are projects funded prior</t>
  </si>
  <si>
    <t>to the 2012 competition.</t>
  </si>
  <si>
    <t>Q33 Guidance</t>
  </si>
  <si>
    <t>Only SRO programs will enter information into these budgets.  These programs would have been</t>
  </si>
  <si>
    <t>funded prior to the 2012 competition.</t>
  </si>
  <si>
    <t>Q31a1-31a4 Guidance</t>
  </si>
  <si>
    <t>Only CoC Programs will input budget information into these forms.  These projects would have been</t>
  </si>
  <si>
    <t xml:space="preserve">funded in the 2012 competition and beyond.  The majority of projects will enter information in these </t>
  </si>
  <si>
    <t xml:space="preserve">fields.  </t>
  </si>
  <si>
    <t>36a. Permanent Housing Programs</t>
  </si>
  <si>
    <t>Performance Measure</t>
  </si>
  <si>
    <t>Exhibit 2 Target # of persons who were expected to accomplish this measure</t>
  </si>
  <si>
    <t>Exhibit 2 Target % of persons who were expected to accomplish this measure</t>
  </si>
  <si>
    <t>Actual # of person in the program for whom the measure is appropriate</t>
  </si>
  <si>
    <t>Actual # of persons who accomplished this measure</t>
  </si>
  <si>
    <t>Actual % of persons who accomplished this measure</t>
  </si>
  <si>
    <t>% Difference between Exhibit 2 Target and Actual Performance</t>
  </si>
  <si>
    <t xml:space="preserve">1. Housing Stability Measure </t>
  </si>
  <si>
    <t xml:space="preserve">2a. Total Income Measure </t>
  </si>
  <si>
    <t>2b. Earned Income Measure</t>
  </si>
  <si>
    <t>36b. Transitional Housing Programs</t>
  </si>
  <si>
    <t>36c. Street Outreach Programs</t>
  </si>
  <si>
    <t>2a. Physical Disability</t>
  </si>
  <si>
    <t>2b. Developmental Disability</t>
  </si>
  <si>
    <t>2c. Chronic Health</t>
  </si>
  <si>
    <t>2d. HIV/AIDS</t>
  </si>
  <si>
    <t>2e. Mental Health</t>
  </si>
  <si>
    <t>2f. Substance Abuse</t>
  </si>
  <si>
    <t>36d. Supportive Services Only (SSO) Programs</t>
  </si>
  <si>
    <t>36e. Safe Haven Programs</t>
  </si>
  <si>
    <t>Q7. Data Quality (all persons)</t>
  </si>
  <si>
    <t>Q19b. When Past Domestic Violence Experience Occurred (adults and unaccompanied children)</t>
  </si>
  <si>
    <r>
      <t xml:space="preserve">24.b.3 Income Change by Income Category (Universe: Total </t>
    </r>
    <r>
      <rPr>
        <b/>
        <u/>
        <sz val="10"/>
        <color rgb="FF000000"/>
        <rFont val="Arial"/>
      </rPr>
      <t xml:space="preserve">Adults </t>
    </r>
    <r>
      <rPr>
        <b/>
        <sz val="10"/>
        <color rgb="FF000000"/>
        <rFont val="Arial"/>
      </rPr>
      <t>with Income Info at Entry and Either Follow Up (Stayers) or Exit (Leavers))</t>
    </r>
  </si>
  <si>
    <r>
      <t xml:space="preserve">24.b.2 Income Change by Income Category (Universe: </t>
    </r>
    <r>
      <rPr>
        <b/>
        <u/>
        <sz val="10"/>
        <color rgb="FF000000"/>
        <rFont val="Arial"/>
      </rPr>
      <t>Adult</t>
    </r>
    <r>
      <rPr>
        <b/>
        <sz val="10"/>
        <color rgb="FF000000"/>
        <rFont val="Arial"/>
      </rPr>
      <t xml:space="preserve"> </t>
    </r>
    <r>
      <rPr>
        <b/>
        <sz val="10"/>
        <color rgb="FFFF6600"/>
        <rFont val="Arial"/>
      </rPr>
      <t xml:space="preserve">Leavers </t>
    </r>
    <r>
      <rPr>
        <b/>
        <sz val="10"/>
        <color rgb="FF000000"/>
        <rFont val="Arial"/>
      </rPr>
      <t>with Income Info at Entry and Exit)</t>
    </r>
  </si>
  <si>
    <r>
      <t xml:space="preserve">24.b.1 Income Change by Income Category (Universe: </t>
    </r>
    <r>
      <rPr>
        <b/>
        <u/>
        <sz val="10"/>
        <color rgb="FF000000"/>
        <rFont val="Arial"/>
      </rPr>
      <t>Adult</t>
    </r>
    <r>
      <rPr>
        <b/>
        <sz val="10"/>
        <color rgb="FF000000"/>
        <rFont val="Arial"/>
      </rPr>
      <t xml:space="preserve"> </t>
    </r>
    <r>
      <rPr>
        <b/>
        <sz val="10"/>
        <color rgb="FF3366FF"/>
        <rFont val="Arial"/>
      </rPr>
      <t>Stayers</t>
    </r>
    <r>
      <rPr>
        <b/>
        <sz val="10"/>
        <color rgb="FF000000"/>
        <rFont val="Arial"/>
      </rPr>
      <t xml:space="preserve"> with Income Info at Entry and Follow-up)</t>
    </r>
  </si>
  <si>
    <t>This section is for adult stayers only.</t>
  </si>
  <si>
    <t>This section is for adult leavers only.</t>
  </si>
  <si>
    <t>This section is for both adult stayers and leavers.</t>
  </si>
  <si>
    <r>
      <t xml:space="preserve">Q25a1. Cash Income Types by Exit Status - </t>
    </r>
    <r>
      <rPr>
        <b/>
        <sz val="12"/>
        <color rgb="FFFF6600"/>
        <rFont val="Arial"/>
      </rPr>
      <t>Leavers</t>
    </r>
    <r>
      <rPr>
        <b/>
        <sz val="12"/>
        <color indexed="8"/>
        <rFont val="Arial"/>
      </rPr>
      <t xml:space="preserve"> (all persons)</t>
    </r>
  </si>
  <si>
    <r>
      <t>Q25a2. Cash-Income by Exit Status -</t>
    </r>
    <r>
      <rPr>
        <b/>
        <sz val="12"/>
        <color rgb="FFFF6600"/>
        <rFont val="Arial"/>
      </rPr>
      <t xml:space="preserve"> Leavers </t>
    </r>
    <r>
      <rPr>
        <b/>
        <sz val="12"/>
        <color indexed="8"/>
        <rFont val="Arial"/>
      </rPr>
      <t>(all persons)</t>
    </r>
  </si>
  <si>
    <r>
      <t xml:space="preserve">Q25b1. Cash-Income Sources - </t>
    </r>
    <r>
      <rPr>
        <b/>
        <sz val="12"/>
        <color rgb="FF0000FF"/>
        <rFont val="Arial"/>
      </rPr>
      <t>Stayers</t>
    </r>
    <r>
      <rPr>
        <b/>
        <sz val="12"/>
        <color indexed="8"/>
        <rFont val="Arial"/>
      </rPr>
      <t xml:space="preserve"> (all persons)</t>
    </r>
  </si>
  <si>
    <r>
      <t xml:space="preserve">Q25b2. Cash Income Number of Sources - </t>
    </r>
    <r>
      <rPr>
        <b/>
        <sz val="12"/>
        <color rgb="FF0000FF"/>
        <rFont val="Arial"/>
      </rPr>
      <t>Stayers</t>
    </r>
    <r>
      <rPr>
        <b/>
        <sz val="12"/>
        <color indexed="8"/>
        <rFont val="Arial"/>
      </rPr>
      <t xml:space="preserve"> (all persons)</t>
    </r>
  </si>
  <si>
    <r>
      <t xml:space="preserve">Q26a1. Non-Cash Benefit Types by Exit Status - </t>
    </r>
    <r>
      <rPr>
        <b/>
        <sz val="12"/>
        <color rgb="FFFF6600"/>
        <rFont val="Arial"/>
      </rPr>
      <t>Leavers (all persons)</t>
    </r>
  </si>
  <si>
    <r>
      <t xml:space="preserve">Q26a2. Non-Cash Benefits by Exit Status - </t>
    </r>
    <r>
      <rPr>
        <b/>
        <sz val="12"/>
        <color rgb="FFFF6600"/>
        <rFont val="Arial"/>
      </rPr>
      <t>Leavers</t>
    </r>
    <r>
      <rPr>
        <b/>
        <sz val="12"/>
        <color indexed="8"/>
        <rFont val="Arial"/>
      </rPr>
      <t xml:space="preserve"> (all persons)</t>
    </r>
  </si>
  <si>
    <r>
      <t xml:space="preserve">Q26b1. Non-Cash Benefit Sources - </t>
    </r>
    <r>
      <rPr>
        <b/>
        <sz val="12"/>
        <color rgb="FF0000FF"/>
        <rFont val="Arial"/>
      </rPr>
      <t>Stayers</t>
    </r>
    <r>
      <rPr>
        <b/>
        <sz val="12"/>
        <color indexed="8"/>
        <rFont val="Arial"/>
      </rPr>
      <t xml:space="preserve"> (all persons)</t>
    </r>
  </si>
  <si>
    <r>
      <t xml:space="preserve">Q26b2. Number of Non-Cash Benefit Sources - </t>
    </r>
    <r>
      <rPr>
        <b/>
        <sz val="12"/>
        <color rgb="FF0000FF"/>
        <rFont val="Arial"/>
      </rPr>
      <t>Stayers</t>
    </r>
    <r>
      <rPr>
        <b/>
        <sz val="12"/>
        <color indexed="8"/>
        <rFont val="Arial"/>
      </rPr>
      <t xml:space="preserve"> (all persons)</t>
    </r>
  </si>
  <si>
    <r>
      <t xml:space="preserve">Q29a1. Destination by Household Type and Length of Stay (All </t>
    </r>
    <r>
      <rPr>
        <b/>
        <sz val="12"/>
        <color rgb="FFFF6600"/>
        <rFont val="Arial"/>
      </rPr>
      <t>Leavers</t>
    </r>
    <r>
      <rPr>
        <b/>
        <sz val="12"/>
        <color indexed="8"/>
        <rFont val="Arial"/>
      </rPr>
      <t xml:space="preserve"> who Stayed More than 90 Days) (all persons)</t>
    </r>
  </si>
  <si>
    <r>
      <t xml:space="preserve">Q29a2. Destination by Household Type and Length of Stay (All </t>
    </r>
    <r>
      <rPr>
        <b/>
        <sz val="12"/>
        <color rgb="FFFF6600"/>
        <rFont val="Arial"/>
      </rPr>
      <t>Leavers</t>
    </r>
    <r>
      <rPr>
        <b/>
        <sz val="12"/>
        <color indexed="8"/>
        <rFont val="Arial"/>
      </rPr>
      <t xml:space="preserve"> who Stayed 90 Days or Less)</t>
    </r>
  </si>
  <si>
    <t>Q31a4 CoC Expenditures – Leasing, Rental Assistance, Operating and Administration</t>
  </si>
  <si>
    <t>For All Program Types</t>
  </si>
  <si>
    <t>Describe how your project performed relative to your expectations for its performance.  For projects funded in the 2010 competition or a subsequent competition, describe the project’s performance relative to the target you set and provide an explanation for any discrepancies.</t>
  </si>
  <si>
    <t>Maximum Characters: 2000</t>
  </si>
  <si>
    <t>Exhibit 2</t>
  </si>
  <si>
    <t>Target # of persons who were expected to accomplish this measure</t>
  </si>
  <si>
    <t>Target % of persons who were expected to accomplish this measure</t>
  </si>
  <si>
    <t>Actual # of persons served by the program as applicable to this measure</t>
  </si>
  <si>
    <t>Describe how your additional performance measure(s) provides insight to HUD about the successful performance of your project.</t>
  </si>
  <si>
    <t>Q40. Significant Program Accomplishments</t>
  </si>
  <si>
    <t>Please describe any significant accomplishments achieved by your program during the operating year.</t>
  </si>
  <si>
    <t>Q42. Additional Comments</t>
  </si>
  <si>
    <t>Please provide any additional comments on other areas of the APR that need explanations, such as a difference in anticipated and actual programs outputs or bed utilization.</t>
  </si>
  <si>
    <r>
      <t xml:space="preserve">Q37 Performance – All </t>
    </r>
    <r>
      <rPr>
        <sz val="12"/>
        <color theme="1"/>
        <rFont val="Arial"/>
      </rPr>
      <t>(refer to the CoC APR Guidebook for instructions)</t>
    </r>
  </si>
  <si>
    <t>NA</t>
  </si>
  <si>
    <t>reported in the inventory on Q5.</t>
  </si>
  <si>
    <t>Unit Utilization Rate</t>
  </si>
  <si>
    <t>Total - 20a1, 20a2, 20a3</t>
  </si>
  <si>
    <t>Identify if this project is operated by a victim service provider as defined by the Violence Against Women and Department of Justice Re-Authorization Act of 2005 (VAWA)</t>
  </si>
  <si>
    <t xml:space="preserve">(Add up the number of nights each person stayed in the program during the operating year and </t>
  </si>
  <si>
    <t>divide by 365).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</si>
</sst>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00;&quot;($&quot;#,##0.00\)"/>
    <numFmt numFmtId="166" formatCode="&quot;$&quot;#,##0"/>
  </numFmts>
  <fonts count="49" x14ac:knownFonts="1">
    <font>
      <sz val="12"/>
      <color theme="1"/>
      <name val="Calibri"/>
      <family val="2"/>
      <scheme val="minor"/>
    </font>
    <font>
      <sz val="8"/>
      <name val="Calibri"/>
      <family val="2"/>
      <scheme val="minor"/>
    </font>
    <font>
      <sz val="12"/>
      <color theme="1"/>
      <name val="Arial"/>
    </font>
    <font>
      <u/>
      <sz val="12"/>
      <color theme="10"/>
      <name val="Calibri"/>
      <family val="2"/>
      <scheme val="minor"/>
    </font>
    <font>
      <u/>
      <sz val="12"/>
      <color theme="11"/>
      <name val="Calibri"/>
      <family val="2"/>
      <scheme val="minor"/>
    </font>
    <font>
      <sz val="12"/>
      <color rgb="FF000000"/>
      <name val="Arial"/>
    </font>
    <font>
      <b/>
      <sz val="11"/>
      <color theme="1"/>
      <name val="Calibri"/>
      <scheme val="minor"/>
    </font>
    <font>
      <b/>
      <sz val="12"/>
      <color theme="1"/>
      <name val="Calibri"/>
      <family val="2"/>
      <scheme val="minor"/>
    </font>
    <font>
      <sz val="10"/>
      <color theme="1"/>
      <name val="Calibri"/>
      <scheme val="minor"/>
    </font>
    <font>
      <i/>
      <sz val="10"/>
      <color theme="1"/>
      <name val="Arial"/>
    </font>
    <font>
      <sz val="9"/>
      <color theme="1"/>
      <name val="Calibri"/>
      <scheme val="minor"/>
    </font>
    <font>
      <b/>
      <sz val="12"/>
      <color indexed="8"/>
      <name val="Arial"/>
    </font>
    <font>
      <sz val="6"/>
      <color indexed="8"/>
      <name val="Arial"/>
    </font>
    <font>
      <sz val="9"/>
      <color indexed="8"/>
      <name val="Arial"/>
    </font>
    <font>
      <b/>
      <sz val="9"/>
      <color indexed="8"/>
      <name val="Arial"/>
    </font>
    <font>
      <sz val="6"/>
      <color rgb="FF000000"/>
      <name val="Arial"/>
    </font>
    <font>
      <b/>
      <sz val="12"/>
      <color rgb="FF000000"/>
      <name val="Arial"/>
    </font>
    <font>
      <b/>
      <sz val="11"/>
      <color rgb="FF000000"/>
      <name val="Arial"/>
    </font>
    <font>
      <sz val="12"/>
      <color rgb="FF000000"/>
      <name val="Calibri"/>
      <family val="2"/>
      <scheme val="minor"/>
    </font>
    <font>
      <b/>
      <u/>
      <sz val="12"/>
      <color theme="1"/>
      <name val="Calibri"/>
      <scheme val="minor"/>
    </font>
    <font>
      <b/>
      <sz val="11"/>
      <color theme="1"/>
      <name val="Arial"/>
    </font>
    <font>
      <sz val="11"/>
      <color theme="1"/>
      <name val="Arial"/>
    </font>
    <font>
      <sz val="9"/>
      <color theme="1"/>
      <name val="Arial"/>
    </font>
    <font>
      <b/>
      <sz val="10"/>
      <color theme="1"/>
      <name val="Arial"/>
    </font>
    <font>
      <sz val="10"/>
      <color theme="1"/>
      <name val="Arial"/>
    </font>
    <font>
      <b/>
      <sz val="12"/>
      <color theme="1"/>
      <name val="Arial"/>
    </font>
    <font>
      <b/>
      <u/>
      <sz val="12"/>
      <color theme="1"/>
      <name val="Arial"/>
    </font>
    <font>
      <sz val="12"/>
      <color indexed="8"/>
      <name val="Arial"/>
    </font>
    <font>
      <b/>
      <sz val="10"/>
      <color indexed="8"/>
      <name val="Arial"/>
    </font>
    <font>
      <sz val="10"/>
      <color indexed="8"/>
      <name val="Arial"/>
    </font>
    <font>
      <b/>
      <sz val="12"/>
      <name val="Arial"/>
    </font>
    <font>
      <b/>
      <u/>
      <sz val="12"/>
      <color rgb="FF000000"/>
      <name val="Arial"/>
    </font>
    <font>
      <b/>
      <sz val="12"/>
      <color rgb="FF0000FF"/>
      <name val="Arial"/>
    </font>
    <font>
      <b/>
      <sz val="12"/>
      <color rgb="FFFF6600"/>
      <name val="Arial"/>
    </font>
    <font>
      <b/>
      <sz val="12"/>
      <color rgb="FF3366FF"/>
      <name val="Arial"/>
    </font>
    <font>
      <sz val="8"/>
      <color rgb="FF000000"/>
      <name val="Arial"/>
    </font>
    <font>
      <sz val="7"/>
      <color rgb="FF000000"/>
      <name val="Arial"/>
    </font>
    <font>
      <b/>
      <sz val="9"/>
      <color indexed="12"/>
      <name val="Arial"/>
    </font>
    <font>
      <b/>
      <sz val="10"/>
      <color rgb="FF000000"/>
      <name val="Arial"/>
    </font>
    <font>
      <sz val="10"/>
      <color rgb="FF000000"/>
      <name val="Arial"/>
    </font>
    <font>
      <b/>
      <sz val="10"/>
      <color rgb="FFFF6600"/>
      <name val="Arial"/>
    </font>
    <font>
      <b/>
      <sz val="10"/>
      <color rgb="FF3366FF"/>
      <name val="Arial"/>
    </font>
    <font>
      <b/>
      <sz val="10"/>
      <color rgb="FF0000FF"/>
      <name val="Arial"/>
    </font>
    <font>
      <b/>
      <u/>
      <sz val="11"/>
      <color theme="1"/>
      <name val="Arial"/>
    </font>
    <font>
      <b/>
      <sz val="10"/>
      <color indexed="12"/>
      <name val="Arial"/>
    </font>
    <font>
      <b/>
      <u/>
      <sz val="10"/>
      <color indexed="8"/>
      <name val="Arial"/>
    </font>
    <font>
      <sz val="16"/>
      <color theme="1"/>
      <name val="Calibri"/>
      <scheme val="minor"/>
    </font>
    <font>
      <sz val="16"/>
      <color rgb="FF000000"/>
      <name val="Calibri"/>
      <scheme val="minor"/>
    </font>
    <font>
      <b/>
      <u/>
      <sz val="10"/>
      <color rgb="FF000000"/>
      <name val="Arial"/>
    </font>
  </fonts>
  <fills count="31">
    <fill>
      <patternFill patternType="none"/>
    </fill>
    <fill>
      <patternFill patternType="gray125"/>
    </fill>
    <fill>
      <patternFill patternType="solid">
        <fgColor indexed="9"/>
        <bgColor indexed="9"/>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rgb="FFD9D9D9"/>
        <bgColor indexed="64"/>
      </patternFill>
    </fill>
    <fill>
      <patternFill patternType="solid">
        <fgColor theme="0" tint="-0.14999847407452621"/>
        <bgColor indexed="9"/>
      </patternFill>
    </fill>
    <fill>
      <patternFill patternType="solid">
        <fgColor theme="1"/>
        <bgColor indexed="9"/>
      </patternFill>
    </fill>
    <fill>
      <patternFill patternType="solid">
        <fgColor rgb="FFCCFFCC"/>
        <bgColor indexed="64"/>
      </patternFill>
    </fill>
    <fill>
      <patternFill patternType="solid">
        <fgColor rgb="FFCCFFCC"/>
        <bgColor indexed="9"/>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9"/>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9"/>
      </patternFill>
    </fill>
    <fill>
      <patternFill patternType="solid">
        <fgColor theme="4" tint="0.59999389629810485"/>
        <bgColor indexed="64"/>
      </patternFill>
    </fill>
    <fill>
      <patternFill patternType="solid">
        <fgColor theme="8" tint="0.59999389629810485"/>
        <bgColor rgb="FFFFFFFF"/>
      </patternFill>
    </fill>
    <fill>
      <patternFill patternType="solid">
        <fgColor theme="9" tint="0.79998168889431442"/>
        <bgColor rgb="FFFFFFFF"/>
      </patternFill>
    </fill>
    <fill>
      <patternFill patternType="solid">
        <fgColor theme="6" tint="0.79998168889431442"/>
        <bgColor indexed="9"/>
      </patternFill>
    </fill>
    <fill>
      <patternFill patternType="solid">
        <fgColor theme="6" tint="0.79998168889431442"/>
        <bgColor indexed="64"/>
      </patternFill>
    </fill>
    <fill>
      <patternFill patternType="solid">
        <fgColor theme="9" tint="0.79998168889431442"/>
        <bgColor indexed="9"/>
      </patternFill>
    </fill>
    <fill>
      <patternFill patternType="solid">
        <fgColor theme="1"/>
        <bgColor rgb="FFFFFFFF"/>
      </patternFill>
    </fill>
    <fill>
      <patternFill patternType="solid">
        <fgColor theme="1"/>
        <bgColor indexed="64"/>
      </patternFill>
    </fill>
    <fill>
      <patternFill patternType="solid">
        <fgColor theme="6" tint="0.79998168889431442"/>
        <bgColor rgb="FFFFFFFF"/>
      </patternFill>
    </fill>
    <fill>
      <patternFill patternType="solid">
        <fgColor theme="9" tint="0.79998168889431442"/>
        <bgColor indexed="64"/>
      </patternFill>
    </fill>
    <fill>
      <patternFill patternType="mediumGray">
        <bgColor theme="1"/>
      </patternFill>
    </fill>
    <fill>
      <patternFill patternType="solid">
        <fgColor rgb="FFFFFF00"/>
        <bgColor indexed="64"/>
      </patternFill>
    </fill>
    <fill>
      <patternFill patternType="solid">
        <fgColor rgb="FFFFFF00"/>
        <bgColor rgb="FF000000"/>
      </patternFill>
    </fill>
    <fill>
      <patternFill patternType="solid">
        <fgColor rgb="FFF2F2F2"/>
        <bgColor indexed="64"/>
      </patternFill>
    </fill>
  </fills>
  <borders count="32">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style="thin">
        <color indexed="31"/>
      </right>
      <top style="thin">
        <color indexed="8"/>
      </top>
      <bottom style="thin">
        <color indexed="31"/>
      </bottom>
      <diagonal/>
    </border>
    <border>
      <left style="thin">
        <color indexed="31"/>
      </left>
      <right style="thin">
        <color indexed="8"/>
      </right>
      <top style="thin">
        <color indexed="8"/>
      </top>
      <bottom style="thin">
        <color indexed="31"/>
      </bottom>
      <diagonal/>
    </border>
    <border>
      <left style="thin">
        <color indexed="31"/>
      </left>
      <right style="thin">
        <color indexed="31"/>
      </right>
      <top style="thin">
        <color indexed="8"/>
      </top>
      <bottom style="thin">
        <color indexed="31"/>
      </bottom>
      <diagonal/>
    </border>
    <border>
      <left/>
      <right/>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rgb="FF000000"/>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indexed="31"/>
      </right>
      <top style="medium">
        <color auto="1"/>
      </top>
      <bottom/>
      <diagonal/>
    </border>
    <border>
      <left style="thin">
        <color indexed="31"/>
      </left>
      <right style="thin">
        <color indexed="8"/>
      </right>
      <top style="medium">
        <color auto="1"/>
      </top>
      <bottom/>
      <diagonal/>
    </border>
    <border>
      <left style="thin">
        <color indexed="31"/>
      </left>
      <right style="medium">
        <color auto="1"/>
      </right>
      <top style="medium">
        <color auto="1"/>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s>
  <cellStyleXfs count="4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76">
    <xf numFmtId="0" fontId="0" fillId="0" borderId="0" xfId="0"/>
    <xf numFmtId="0" fontId="24" fillId="0" borderId="0" xfId="0" applyFont="1" applyProtection="1">
      <protection locked="0"/>
    </xf>
    <xf numFmtId="0" fontId="2" fillId="0" borderId="0" xfId="0" applyFont="1" applyProtection="1">
      <protection locked="0"/>
    </xf>
    <xf numFmtId="0" fontId="0" fillId="0" borderId="0" xfId="0" applyProtection="1">
      <protection locked="0"/>
    </xf>
    <xf numFmtId="0" fontId="9" fillId="0" borderId="0" xfId="0" applyFont="1" applyBorder="1" applyAlignment="1" applyProtection="1">
      <alignment horizontal="right" vertical="center" wrapText="1"/>
      <protection locked="0"/>
    </xf>
    <xf numFmtId="0" fontId="9" fillId="0" borderId="0" xfId="0" applyFont="1" applyBorder="1" applyAlignment="1" applyProtection="1">
      <alignment horizontal="center" vertical="center" wrapText="1"/>
      <protection locked="0"/>
    </xf>
    <xf numFmtId="0" fontId="24" fillId="0" borderId="2" xfId="0" applyFont="1" applyBorder="1" applyProtection="1">
      <protection locked="0"/>
    </xf>
    <xf numFmtId="0" fontId="20" fillId="0" borderId="0" xfId="0" applyFont="1" applyAlignment="1" applyProtection="1">
      <alignment vertical="center"/>
      <protection locked="0"/>
    </xf>
    <xf numFmtId="0" fontId="21" fillId="0" borderId="0" xfId="0" applyFont="1" applyAlignment="1" applyProtection="1">
      <alignment vertical="center"/>
      <protection locked="0"/>
    </xf>
    <xf numFmtId="0" fontId="24" fillId="0" borderId="0" xfId="0" applyFont="1" applyBorder="1" applyAlignment="1" applyProtection="1">
      <alignment horizontal="center"/>
      <protection locked="0"/>
    </xf>
    <xf numFmtId="0" fontId="24" fillId="0" borderId="0" xfId="0" applyFont="1" applyBorder="1" applyProtection="1">
      <protection locked="0"/>
    </xf>
    <xf numFmtId="0" fontId="23" fillId="0" borderId="0" xfId="0" applyFont="1" applyAlignment="1" applyProtection="1">
      <alignment vertical="center"/>
      <protection locked="0"/>
    </xf>
    <xf numFmtId="0" fontId="24" fillId="0" borderId="0" xfId="0" applyFont="1" applyAlignment="1" applyProtection="1">
      <alignment vertical="center"/>
      <protection locked="0"/>
    </xf>
    <xf numFmtId="0" fontId="9" fillId="0" borderId="2" xfId="0" applyFont="1" applyBorder="1" applyAlignment="1" applyProtection="1">
      <alignment vertical="center" wrapText="1"/>
      <protection locked="0"/>
    </xf>
    <xf numFmtId="0" fontId="24" fillId="0" borderId="17" xfId="0" applyFont="1" applyBorder="1" applyAlignment="1" applyProtection="1">
      <alignment vertical="center" wrapText="1"/>
      <protection locked="0"/>
    </xf>
    <xf numFmtId="0" fontId="23" fillId="0" borderId="0"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2" fillId="9" borderId="0" xfId="0" applyFont="1" applyFill="1" applyProtection="1">
      <protection locked="0"/>
    </xf>
    <xf numFmtId="0" fontId="15" fillId="0" borderId="0" xfId="0" applyFont="1" applyFill="1" applyAlignment="1" applyProtection="1">
      <alignment vertical="center"/>
      <protection locked="0"/>
    </xf>
    <xf numFmtId="0" fontId="2" fillId="0" borderId="0" xfId="0" applyFont="1" applyFill="1" applyProtection="1">
      <protection locked="0"/>
    </xf>
    <xf numFmtId="0" fontId="24" fillId="9" borderId="0" xfId="0" applyFont="1" applyFill="1" applyProtection="1">
      <protection locked="0"/>
    </xf>
    <xf numFmtId="0" fontId="24" fillId="0" borderId="0" xfId="0" applyFont="1" applyFill="1" applyProtection="1">
      <protection locked="0"/>
    </xf>
    <xf numFmtId="0" fontId="39" fillId="3" borderId="2"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8" fillId="0" borderId="0" xfId="0" applyFont="1" applyProtection="1">
      <protection locked="0"/>
    </xf>
    <xf numFmtId="0" fontId="29" fillId="2" borderId="2"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protection locked="0"/>
    </xf>
    <xf numFmtId="0" fontId="29" fillId="0" borderId="0" xfId="0" applyFont="1" applyFill="1" applyAlignment="1" applyProtection="1">
      <alignment vertical="center"/>
      <protection locked="0"/>
    </xf>
    <xf numFmtId="0" fontId="29" fillId="2" borderId="0" xfId="0" applyFont="1" applyFill="1" applyAlignment="1" applyProtection="1">
      <alignment vertical="center"/>
      <protection locked="0"/>
    </xf>
    <xf numFmtId="0" fontId="29" fillId="2"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wrapText="1"/>
      <protection locked="0"/>
    </xf>
    <xf numFmtId="0" fontId="29" fillId="8" borderId="2" xfId="0" applyFont="1" applyFill="1" applyBorder="1" applyAlignment="1" applyProtection="1">
      <alignment horizontal="center" vertical="center" wrapText="1"/>
      <protection locked="0"/>
    </xf>
    <xf numFmtId="0" fontId="0" fillId="0" borderId="0" xfId="0" applyFill="1" applyProtection="1">
      <protection locked="0"/>
    </xf>
    <xf numFmtId="0" fontId="28" fillId="0" borderId="0" xfId="0" applyFont="1" applyFill="1" applyBorder="1" applyAlignment="1" applyProtection="1">
      <alignment horizontal="center" vertical="center" wrapText="1"/>
      <protection locked="0"/>
    </xf>
    <xf numFmtId="0" fontId="8" fillId="0" borderId="0" xfId="0" applyFont="1" applyFill="1" applyProtection="1">
      <protection locked="0"/>
    </xf>
    <xf numFmtId="0" fontId="29" fillId="2" borderId="2"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8" fillId="20" borderId="2" xfId="0" applyFont="1" applyFill="1" applyBorder="1" applyAlignment="1" applyProtection="1">
      <alignment horizontal="center" vertical="center" wrapText="1"/>
      <protection locked="0"/>
    </xf>
    <xf numFmtId="0" fontId="29" fillId="20" borderId="2" xfId="0" applyFont="1" applyFill="1" applyBorder="1" applyAlignment="1" applyProtection="1">
      <alignment horizontal="center" vertical="center" wrapText="1"/>
      <protection locked="0"/>
    </xf>
    <xf numFmtId="0" fontId="28" fillId="22" borderId="2" xfId="0" applyFont="1" applyFill="1" applyBorder="1" applyAlignment="1" applyProtection="1">
      <alignment horizontal="center" vertical="center" wrapText="1"/>
      <protection locked="0"/>
    </xf>
    <xf numFmtId="0" fontId="29" fillId="22" borderId="2" xfId="0" applyFont="1" applyFill="1" applyBorder="1" applyAlignment="1" applyProtection="1">
      <alignment horizontal="center" vertical="center" wrapText="1"/>
      <protection locked="0"/>
    </xf>
    <xf numFmtId="0" fontId="29" fillId="22" borderId="2" xfId="0" applyFont="1" applyFill="1" applyBorder="1" applyAlignment="1" applyProtection="1">
      <alignment horizontal="center" vertical="center"/>
      <protection locked="0"/>
    </xf>
    <xf numFmtId="0" fontId="29" fillId="20" borderId="2" xfId="0" applyFont="1" applyFill="1" applyBorder="1" applyAlignment="1" applyProtection="1">
      <alignment horizontal="center" vertical="center"/>
      <protection locked="0"/>
    </xf>
    <xf numFmtId="0" fontId="24" fillId="0" borderId="0" xfId="0" applyFont="1"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0" fontId="29" fillId="2" borderId="15" xfId="0" applyFont="1" applyFill="1" applyBorder="1" applyAlignment="1" applyProtection="1">
      <alignment horizontal="left" vertical="center" wrapText="1"/>
      <protection locked="0"/>
    </xf>
    <xf numFmtId="0" fontId="8" fillId="0" borderId="15" xfId="0" applyFont="1" applyBorder="1" applyAlignment="1" applyProtection="1">
      <alignment horizontal="left" wrapText="1"/>
      <protection locked="0"/>
    </xf>
    <xf numFmtId="0" fontId="25" fillId="0" borderId="0" xfId="0" applyFont="1" applyProtection="1"/>
    <xf numFmtId="0" fontId="9" fillId="0" borderId="2" xfId="0" applyFont="1" applyBorder="1" applyAlignment="1" applyProtection="1">
      <alignment horizontal="right" vertical="center" wrapText="1"/>
    </xf>
    <xf numFmtId="0" fontId="9" fillId="0" borderId="0" xfId="0" applyFont="1" applyBorder="1" applyAlignment="1" applyProtection="1">
      <alignment horizontal="center" vertical="center" wrapText="1"/>
    </xf>
    <xf numFmtId="0" fontId="24" fillId="0" borderId="0" xfId="0" applyFont="1" applyProtection="1"/>
    <xf numFmtId="0" fontId="9" fillId="0" borderId="0" xfId="0" applyFont="1" applyBorder="1" applyAlignment="1" applyProtection="1">
      <alignment horizontal="right" vertical="center" wrapText="1"/>
    </xf>
    <xf numFmtId="0" fontId="25" fillId="0" borderId="0" xfId="0" applyFont="1" applyAlignment="1" applyProtection="1">
      <alignment vertical="center"/>
    </xf>
    <xf numFmtId="0" fontId="23" fillId="0" borderId="0" xfId="0" applyFont="1" applyAlignment="1" applyProtection="1">
      <alignment vertical="center"/>
    </xf>
    <xf numFmtId="0" fontId="23" fillId="0" borderId="17" xfId="0" applyFont="1" applyBorder="1" applyAlignment="1" applyProtection="1">
      <alignment vertical="center" wrapText="1"/>
    </xf>
    <xf numFmtId="0" fontId="24" fillId="0" borderId="0" xfId="0" applyFont="1" applyAlignment="1" applyProtection="1">
      <alignment vertical="center"/>
    </xf>
    <xf numFmtId="49" fontId="9" fillId="0" borderId="0" xfId="0" applyNumberFormat="1" applyFont="1" applyBorder="1" applyAlignment="1" applyProtection="1">
      <alignment horizontal="center" vertical="center" wrapText="1"/>
    </xf>
    <xf numFmtId="0" fontId="25" fillId="0" borderId="0" xfId="0" applyFont="1" applyAlignment="1" applyProtection="1">
      <alignment horizontal="left" vertical="center"/>
    </xf>
    <xf numFmtId="0" fontId="23" fillId="0" borderId="0" xfId="0" applyFont="1" applyAlignment="1" applyProtection="1">
      <alignment horizontal="left" vertical="center"/>
    </xf>
    <xf numFmtId="0" fontId="24" fillId="0" borderId="17" xfId="0" applyFont="1" applyBorder="1" applyAlignment="1" applyProtection="1">
      <alignment vertical="center" wrapText="1"/>
    </xf>
    <xf numFmtId="0" fontId="24" fillId="0" borderId="0" xfId="0" applyFont="1" applyBorder="1" applyAlignment="1" applyProtection="1">
      <alignment vertical="center" wrapText="1"/>
    </xf>
    <xf numFmtId="0" fontId="2" fillId="0" borderId="0" xfId="0" applyFont="1" applyProtection="1"/>
    <xf numFmtId="0" fontId="23" fillId="0" borderId="0" xfId="0" applyFont="1" applyAlignment="1" applyProtection="1">
      <alignment horizontal="center" vertical="center"/>
    </xf>
    <xf numFmtId="0" fontId="25" fillId="9" borderId="0" xfId="0" applyFont="1" applyFill="1" applyAlignment="1" applyProtection="1">
      <alignment vertical="center"/>
    </xf>
    <xf numFmtId="0" fontId="2" fillId="9" borderId="0" xfId="0" applyFont="1" applyFill="1" applyProtection="1"/>
    <xf numFmtId="0" fontId="21" fillId="0" borderId="0" xfId="0" applyFont="1" applyAlignment="1" applyProtection="1">
      <alignment vertical="center"/>
    </xf>
    <xf numFmtId="0" fontId="24" fillId="9" borderId="0" xfId="0" applyFont="1" applyFill="1" applyProtection="1"/>
    <xf numFmtId="0" fontId="38" fillId="0" borderId="0" xfId="0" applyFont="1" applyFill="1" applyBorder="1" applyAlignment="1" applyProtection="1">
      <alignment horizontal="center" vertical="center"/>
    </xf>
    <xf numFmtId="0" fontId="24" fillId="0" borderId="0" xfId="0" applyFont="1" applyFill="1" applyProtection="1"/>
    <xf numFmtId="0" fontId="39" fillId="3" borderId="2" xfId="0" applyFont="1" applyFill="1" applyBorder="1" applyAlignment="1" applyProtection="1">
      <alignment horizontal="left" vertical="center" wrapText="1"/>
    </xf>
    <xf numFmtId="0" fontId="38" fillId="4" borderId="2" xfId="0" applyFont="1" applyFill="1" applyBorder="1" applyAlignment="1" applyProtection="1">
      <alignment horizontal="center" vertical="center"/>
    </xf>
    <xf numFmtId="0" fontId="38" fillId="5" borderId="2" xfId="0" applyFont="1" applyFill="1" applyBorder="1" applyAlignment="1" applyProtection="1">
      <alignment horizontal="center" vertical="center"/>
    </xf>
    <xf numFmtId="0" fontId="39" fillId="0" borderId="0" xfId="0" applyFont="1" applyFill="1" applyAlignment="1" applyProtection="1">
      <alignment vertical="center"/>
    </xf>
    <xf numFmtId="0" fontId="39" fillId="5" borderId="2" xfId="0" applyFont="1" applyFill="1" applyBorder="1" applyAlignment="1" applyProtection="1">
      <alignment horizontal="center" vertical="center"/>
    </xf>
    <xf numFmtId="0" fontId="39" fillId="3" borderId="2" xfId="0" applyFont="1" applyFill="1" applyBorder="1" applyAlignment="1" applyProtection="1">
      <alignment horizontal="center" vertical="center"/>
    </xf>
    <xf numFmtId="0" fontId="39" fillId="23" borderId="2" xfId="0" applyFont="1" applyFill="1" applyBorder="1" applyAlignment="1" applyProtection="1">
      <alignment horizontal="center" vertical="center"/>
    </xf>
    <xf numFmtId="0" fontId="8" fillId="0" borderId="0" xfId="0" applyFont="1" applyProtection="1"/>
    <xf numFmtId="0" fontId="24" fillId="0" borderId="0" xfId="0" applyFont="1" applyAlignment="1" applyProtection="1">
      <alignment horizontal="right"/>
    </xf>
    <xf numFmtId="0" fontId="24" fillId="0" borderId="0" xfId="0" applyFont="1" applyBorder="1" applyAlignment="1" applyProtection="1">
      <alignment horizontal="right" vertical="center" wrapText="1"/>
    </xf>
    <xf numFmtId="0" fontId="29" fillId="2" borderId="2" xfId="0" applyFont="1" applyFill="1" applyBorder="1" applyAlignment="1" applyProtection="1">
      <alignment horizontal="center" vertical="center"/>
    </xf>
    <xf numFmtId="0" fontId="29" fillId="2" borderId="2" xfId="0"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xf>
    <xf numFmtId="0" fontId="29" fillId="0" borderId="0" xfId="0" applyFont="1" applyFill="1" applyAlignment="1" applyProtection="1">
      <alignment vertical="center"/>
    </xf>
    <xf numFmtId="0" fontId="29" fillId="2" borderId="0" xfId="0" applyFont="1" applyFill="1" applyAlignment="1" applyProtection="1">
      <alignment vertical="center"/>
    </xf>
    <xf numFmtId="0" fontId="29" fillId="7" borderId="2" xfId="0" applyFont="1" applyFill="1" applyBorder="1" applyAlignment="1" applyProtection="1">
      <alignment horizontal="center" vertical="center"/>
    </xf>
    <xf numFmtId="0" fontId="24" fillId="11" borderId="0" xfId="0" applyFont="1" applyFill="1" applyProtection="1"/>
    <xf numFmtId="0" fontId="28" fillId="0" borderId="0" xfId="0" applyFont="1" applyFill="1" applyAlignment="1" applyProtection="1">
      <alignment horizontal="center" vertical="center" wrapText="1"/>
    </xf>
    <xf numFmtId="0" fontId="24" fillId="12" borderId="0" xfId="0" applyFont="1" applyFill="1" applyProtection="1"/>
    <xf numFmtId="0" fontId="28" fillId="2" borderId="2" xfId="0" applyFont="1" applyFill="1" applyBorder="1" applyAlignment="1" applyProtection="1">
      <alignment horizontal="left" vertical="center"/>
    </xf>
    <xf numFmtId="0" fontId="29" fillId="2" borderId="2" xfId="0" applyFont="1" applyFill="1" applyBorder="1" applyAlignment="1" applyProtection="1">
      <alignment horizontal="left" vertical="center"/>
    </xf>
    <xf numFmtId="0" fontId="28" fillId="2" borderId="2"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wrapText="1"/>
    </xf>
    <xf numFmtId="0" fontId="20" fillId="0" borderId="0" xfId="0" applyFont="1" applyAlignment="1" applyProtection="1">
      <alignment vertical="center"/>
    </xf>
    <xf numFmtId="0" fontId="22" fillId="0" borderId="0" xfId="0" applyFont="1" applyAlignment="1" applyProtection="1">
      <alignment vertical="center"/>
    </xf>
    <xf numFmtId="0" fontId="0" fillId="0" borderId="0" xfId="0" applyProtection="1"/>
    <xf numFmtId="0" fontId="5" fillId="0" borderId="0" xfId="0" applyFont="1" applyProtection="1"/>
    <xf numFmtId="0" fontId="2" fillId="0" borderId="0" xfId="0" applyFont="1" applyAlignment="1" applyProtection="1">
      <alignment horizontal="left"/>
    </xf>
    <xf numFmtId="0" fontId="2" fillId="0" borderId="0" xfId="0" applyFont="1" applyFill="1" applyProtection="1"/>
    <xf numFmtId="0" fontId="17" fillId="0" borderId="1"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2" fillId="0" borderId="0" xfId="0" applyFont="1" applyAlignment="1" applyProtection="1">
      <alignment horizontal="center" vertical="top" wrapText="1"/>
    </xf>
    <xf numFmtId="0" fontId="26" fillId="0" borderId="0" xfId="0" applyFont="1" applyAlignment="1" applyProtection="1">
      <alignment horizontal="left"/>
    </xf>
    <xf numFmtId="0" fontId="26" fillId="0" borderId="0" xfId="0" applyFont="1" applyAlignment="1" applyProtection="1">
      <alignment horizontal="center"/>
    </xf>
    <xf numFmtId="0" fontId="11" fillId="0" borderId="0" xfId="0" applyFont="1" applyFill="1" applyAlignment="1" applyProtection="1">
      <alignment vertical="center"/>
    </xf>
    <xf numFmtId="0" fontId="26" fillId="0" borderId="0" xfId="0" applyFont="1" applyProtection="1"/>
    <xf numFmtId="0" fontId="0" fillId="0" borderId="0" xfId="0" applyFill="1" applyProtection="1"/>
    <xf numFmtId="0" fontId="26" fillId="0" borderId="0" xfId="0" applyFont="1" applyFill="1" applyProtection="1"/>
    <xf numFmtId="0" fontId="19" fillId="0" borderId="0" xfId="0" applyFont="1" applyProtection="1"/>
    <xf numFmtId="0" fontId="0" fillId="21" borderId="0" xfId="0" applyFill="1" applyProtection="1"/>
    <xf numFmtId="0" fontId="29" fillId="2" borderId="0" xfId="0" applyFont="1" applyFill="1" applyBorder="1" applyAlignment="1" applyProtection="1">
      <alignment horizontal="center" vertical="center" wrapText="1"/>
    </xf>
    <xf numFmtId="0" fontId="31" fillId="0" borderId="0" xfId="0" applyFont="1" applyProtection="1"/>
    <xf numFmtId="0" fontId="18" fillId="0" borderId="0" xfId="0" applyFont="1" applyProtection="1"/>
    <xf numFmtId="0" fontId="0" fillId="0" borderId="0" xfId="0" applyFill="1" applyBorder="1" applyProtection="1"/>
    <xf numFmtId="0" fontId="0" fillId="9" borderId="0" xfId="0" applyFill="1" applyProtection="1"/>
    <xf numFmtId="0" fontId="29" fillId="2" borderId="2"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0" fontId="0" fillId="14" borderId="0" xfId="0" applyFill="1" applyProtection="1"/>
    <xf numFmtId="0" fontId="28" fillId="2" borderId="2" xfId="0" applyFont="1" applyFill="1" applyBorder="1" applyAlignment="1" applyProtection="1">
      <alignment horizontal="left" vertical="center" wrapText="1"/>
    </xf>
    <xf numFmtId="0" fontId="28" fillId="7" borderId="2"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28" fillId="4" borderId="2"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4" fillId="15" borderId="0" xfId="0" applyFont="1" applyFill="1" applyProtection="1"/>
    <xf numFmtId="0" fontId="11" fillId="10" borderId="0" xfId="0" applyFont="1" applyFill="1" applyAlignment="1" applyProtection="1">
      <alignment vertical="center"/>
    </xf>
    <xf numFmtId="0" fontId="28" fillId="10" borderId="0" xfId="0" applyFont="1" applyFill="1" applyAlignment="1" applyProtection="1">
      <alignment vertical="center"/>
    </xf>
    <xf numFmtId="0" fontId="28" fillId="20" borderId="2" xfId="0" applyFont="1" applyFill="1" applyBorder="1" applyAlignment="1" applyProtection="1">
      <alignment horizontal="left" vertical="center"/>
    </xf>
    <xf numFmtId="0" fontId="28" fillId="20" borderId="2" xfId="0" applyFont="1" applyFill="1" applyBorder="1" applyAlignment="1" applyProtection="1">
      <alignment horizontal="center" vertical="center" wrapText="1"/>
    </xf>
    <xf numFmtId="0" fontId="29" fillId="20" borderId="2" xfId="0" applyFont="1" applyFill="1" applyBorder="1" applyAlignment="1" applyProtection="1">
      <alignment horizontal="left" vertical="center" wrapText="1"/>
    </xf>
    <xf numFmtId="0" fontId="29" fillId="20" borderId="2" xfId="0" applyFont="1" applyFill="1" applyBorder="1" applyAlignment="1" applyProtection="1">
      <alignment horizontal="left" vertical="center"/>
    </xf>
    <xf numFmtId="0" fontId="28" fillId="22" borderId="2" xfId="0" applyFont="1" applyFill="1" applyBorder="1" applyAlignment="1" applyProtection="1">
      <alignment horizontal="left" vertical="center"/>
    </xf>
    <xf numFmtId="0" fontId="28" fillId="22" borderId="2" xfId="0" applyFont="1" applyFill="1" applyBorder="1" applyAlignment="1" applyProtection="1">
      <alignment horizontal="center" vertical="center" wrapText="1"/>
    </xf>
    <xf numFmtId="0" fontId="29" fillId="22" borderId="2" xfId="0" applyFont="1" applyFill="1" applyBorder="1" applyAlignment="1" applyProtection="1">
      <alignment horizontal="left" vertical="center" wrapText="1"/>
    </xf>
    <xf numFmtId="0" fontId="29" fillId="22" borderId="2" xfId="0" applyFont="1" applyFill="1" applyBorder="1" applyAlignment="1" applyProtection="1">
      <alignment horizontal="left" vertical="center"/>
    </xf>
    <xf numFmtId="0" fontId="11" fillId="17" borderId="26" xfId="0" applyFont="1" applyFill="1" applyBorder="1" applyAlignment="1" applyProtection="1">
      <alignment horizontal="left" vertical="center" wrapText="1"/>
    </xf>
    <xf numFmtId="0" fontId="24" fillId="17" borderId="0" xfId="0" applyFont="1" applyFill="1" applyProtection="1"/>
    <xf numFmtId="0" fontId="29" fillId="2" borderId="22" xfId="0" applyFont="1" applyFill="1" applyBorder="1" applyAlignment="1" applyProtection="1">
      <alignment horizontal="left" vertical="center" wrapText="1"/>
    </xf>
    <xf numFmtId="0" fontId="8" fillId="0" borderId="22" xfId="0" applyFont="1" applyBorder="1" applyAlignment="1" applyProtection="1">
      <alignment horizontal="left" wrapText="1"/>
    </xf>
    <xf numFmtId="0" fontId="8" fillId="24" borderId="2" xfId="0" applyFont="1" applyFill="1" applyBorder="1" applyProtection="1"/>
    <xf numFmtId="0" fontId="39" fillId="19" borderId="24" xfId="0" applyFont="1" applyFill="1" applyBorder="1" applyAlignment="1" applyProtection="1">
      <alignment horizontal="center" vertical="center"/>
      <protection locked="0"/>
    </xf>
    <xf numFmtId="0" fontId="39" fillId="19" borderId="2" xfId="0" applyFont="1" applyFill="1" applyBorder="1" applyAlignment="1" applyProtection="1">
      <alignment horizontal="center" vertical="center"/>
      <protection locked="0"/>
    </xf>
    <xf numFmtId="166" fontId="39" fillId="19" borderId="2" xfId="0" applyNumberFormat="1" applyFont="1" applyFill="1" applyBorder="1" applyAlignment="1" applyProtection="1">
      <alignment horizontal="center" vertical="center"/>
      <protection locked="0"/>
    </xf>
    <xf numFmtId="166" fontId="39" fillId="19" borderId="20" xfId="0" applyNumberFormat="1" applyFont="1" applyFill="1" applyBorder="1" applyAlignment="1" applyProtection="1">
      <alignment horizontal="center" vertical="center"/>
      <protection locked="0"/>
    </xf>
    <xf numFmtId="166" fontId="0" fillId="0" borderId="0" xfId="0" applyNumberFormat="1" applyProtection="1">
      <protection locked="0"/>
    </xf>
    <xf numFmtId="0" fontId="39" fillId="25" borderId="24" xfId="0" applyFont="1" applyFill="1" applyBorder="1" applyAlignment="1" applyProtection="1">
      <alignment horizontal="center" vertical="center"/>
      <protection locked="0"/>
    </xf>
    <xf numFmtId="0" fontId="39" fillId="25" borderId="2" xfId="0" applyFont="1" applyFill="1" applyBorder="1" applyAlignment="1" applyProtection="1">
      <alignment horizontal="center" vertical="center"/>
      <protection locked="0"/>
    </xf>
    <xf numFmtId="166" fontId="39" fillId="25" borderId="2" xfId="0" applyNumberFormat="1" applyFont="1" applyFill="1" applyBorder="1" applyAlignment="1" applyProtection="1">
      <alignment horizontal="center" vertical="center"/>
      <protection locked="0"/>
    </xf>
    <xf numFmtId="166" fontId="39" fillId="25" borderId="2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wrapText="1"/>
      <protection locked="0"/>
    </xf>
    <xf numFmtId="165" fontId="39" fillId="0" borderId="0"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protection locked="0"/>
    </xf>
    <xf numFmtId="165" fontId="35"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7" fillId="0" borderId="0" xfId="0"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166" fontId="39" fillId="0" borderId="2" xfId="0" applyNumberFormat="1" applyFont="1" applyFill="1" applyBorder="1" applyAlignment="1" applyProtection="1">
      <alignment horizontal="center" vertical="center"/>
      <protection locked="0"/>
    </xf>
    <xf numFmtId="166" fontId="39" fillId="0" borderId="2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26" fillId="0" borderId="0" xfId="0" applyFont="1" applyAlignment="1" applyProtection="1"/>
    <xf numFmtId="0" fontId="2" fillId="0" borderId="0" xfId="0" applyFont="1" applyAlignment="1" applyProtection="1"/>
    <xf numFmtId="0" fontId="21" fillId="0" borderId="0" xfId="0" applyFont="1" applyProtection="1"/>
    <xf numFmtId="0" fontId="43" fillId="0" borderId="0" xfId="0" applyFont="1" applyAlignment="1" applyProtection="1"/>
    <xf numFmtId="0" fontId="38" fillId="18" borderId="3" xfId="0" applyFont="1" applyFill="1" applyBorder="1" applyAlignment="1" applyProtection="1">
      <alignment horizontal="center" vertical="center" wrapText="1"/>
    </xf>
    <xf numFmtId="0" fontId="38" fillId="18" borderId="16" xfId="0" applyFont="1" applyFill="1" applyBorder="1" applyAlignment="1" applyProtection="1">
      <alignment horizontal="center" vertical="center" wrapText="1"/>
    </xf>
    <xf numFmtId="0" fontId="38" fillId="18" borderId="2" xfId="0" applyFont="1" applyFill="1" applyBorder="1" applyAlignment="1" applyProtection="1">
      <alignment horizontal="center" vertical="center" wrapText="1"/>
    </xf>
    <xf numFmtId="9" fontId="39" fillId="5" borderId="2" xfId="0" applyNumberFormat="1" applyFont="1" applyFill="1" applyBorder="1" applyAlignment="1" applyProtection="1">
      <alignment horizontal="center" vertical="center"/>
    </xf>
    <xf numFmtId="166" fontId="24" fillId="4" borderId="2" xfId="0" applyNumberFormat="1" applyFont="1" applyFill="1" applyBorder="1" applyAlignment="1" applyProtection="1">
      <alignment horizontal="center" vertical="center"/>
    </xf>
    <xf numFmtId="166" fontId="39" fillId="5" borderId="2" xfId="0" applyNumberFormat="1" applyFont="1" applyFill="1" applyBorder="1" applyAlignment="1" applyProtection="1">
      <alignment horizontal="center" vertical="center"/>
    </xf>
    <xf numFmtId="0" fontId="38" fillId="18" borderId="30" xfId="0" applyFont="1" applyFill="1" applyBorder="1" applyAlignment="1" applyProtection="1">
      <alignment horizontal="center" vertical="center" wrapText="1"/>
    </xf>
    <xf numFmtId="166" fontId="24" fillId="4" borderId="2" xfId="0" applyNumberFormat="1" applyFont="1" applyFill="1" applyBorder="1" applyAlignment="1" applyProtection="1">
      <alignment horizontal="center"/>
    </xf>
    <xf numFmtId="0" fontId="29" fillId="21" borderId="2" xfId="0" applyFont="1" applyFill="1" applyBorder="1" applyAlignment="1" applyProtection="1">
      <alignment horizontal="center" vertical="center"/>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center" vertical="center"/>
      <protection locked="0"/>
    </xf>
    <xf numFmtId="0" fontId="29" fillId="26" borderId="2" xfId="0" applyFont="1" applyFill="1" applyBorder="1" applyAlignment="1" applyProtection="1">
      <alignment horizontal="center" vertical="center"/>
      <protection locked="0"/>
    </xf>
    <xf numFmtId="1" fontId="29" fillId="2" borderId="2" xfId="0" applyNumberFormat="1" applyFont="1" applyFill="1" applyBorder="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locked="0"/>
    </xf>
    <xf numFmtId="0" fontId="28" fillId="2" borderId="0" xfId="0" applyFont="1" applyFill="1" applyBorder="1" applyAlignment="1" applyProtection="1">
      <alignment horizontal="center" vertical="center" wrapText="1"/>
      <protection locked="0"/>
    </xf>
    <xf numFmtId="0" fontId="28" fillId="20" borderId="2" xfId="0" applyFont="1" applyFill="1" applyBorder="1" applyAlignment="1" applyProtection="1">
      <alignment horizontal="center" vertical="center"/>
      <protection locked="0"/>
    </xf>
    <xf numFmtId="0" fontId="28" fillId="20" borderId="0" xfId="0" applyFont="1" applyFill="1" applyAlignment="1" applyProtection="1">
      <alignment horizontal="center" vertical="center"/>
      <protection locked="0"/>
    </xf>
    <xf numFmtId="0" fontId="28" fillId="20" borderId="0"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166" fontId="24" fillId="0" borderId="2" xfId="0" applyNumberFormat="1" applyFont="1" applyBorder="1" applyAlignment="1" applyProtection="1">
      <alignment vertical="center" wrapText="1"/>
      <protection locked="0"/>
    </xf>
    <xf numFmtId="166" fontId="24" fillId="0" borderId="2" xfId="0" applyNumberFormat="1" applyFont="1" applyBorder="1" applyAlignment="1" applyProtection="1">
      <alignment horizontal="center" vertical="center" wrapText="1"/>
      <protection locked="0"/>
    </xf>
    <xf numFmtId="0" fontId="24" fillId="0" borderId="17" xfId="0" applyFont="1" applyFill="1" applyBorder="1" applyAlignment="1" applyProtection="1">
      <alignment vertical="center" wrapText="1"/>
      <protection locked="0"/>
    </xf>
    <xf numFmtId="166" fontId="24" fillId="0" borderId="2" xfId="0" applyNumberFormat="1" applyFont="1" applyFill="1" applyBorder="1" applyAlignment="1" applyProtection="1">
      <alignment horizontal="right" vertical="center" wrapText="1"/>
      <protection locked="0"/>
    </xf>
    <xf numFmtId="166" fontId="23"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166" fontId="23" fillId="0" borderId="0"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right" vertical="center" wrapText="1"/>
      <protection locked="0"/>
    </xf>
    <xf numFmtId="166" fontId="23" fillId="0" borderId="0" xfId="0" applyNumberFormat="1" applyFont="1" applyFill="1" applyBorder="1" applyAlignment="1" applyProtection="1">
      <alignment vertical="center" wrapText="1"/>
      <protection locked="0"/>
    </xf>
    <xf numFmtId="166" fontId="24" fillId="0" borderId="2" xfId="0" applyNumberFormat="1" applyFont="1" applyFill="1" applyBorder="1" applyAlignment="1" applyProtection="1">
      <alignment horizontal="center" vertical="center" wrapText="1"/>
      <protection locked="0"/>
    </xf>
    <xf numFmtId="166" fontId="23" fillId="0" borderId="2"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protection locked="0"/>
    </xf>
    <xf numFmtId="166" fontId="23" fillId="0" borderId="0" xfId="0" applyNumberFormat="1" applyFont="1" applyFill="1" applyBorder="1" applyAlignment="1" applyProtection="1">
      <alignment horizontal="center" vertical="center" wrapText="1"/>
      <protection locked="0"/>
    </xf>
    <xf numFmtId="9" fontId="23" fillId="0" borderId="0"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vertical="center" wrapText="1"/>
      <protection locked="0"/>
    </xf>
    <xf numFmtId="166" fontId="9" fillId="0" borderId="21" xfId="0" applyNumberFormat="1" applyFont="1" applyBorder="1" applyAlignment="1" applyProtection="1">
      <alignment horizontal="center" vertical="center" wrapText="1"/>
      <protection locked="0"/>
    </xf>
    <xf numFmtId="166" fontId="24" fillId="0" borderId="18" xfId="0" applyNumberFormat="1" applyFont="1" applyBorder="1" applyAlignment="1" applyProtection="1">
      <alignment horizontal="center" vertical="center" wrapText="1"/>
      <protection locked="0"/>
    </xf>
    <xf numFmtId="0" fontId="23" fillId="0" borderId="0" xfId="0" applyFont="1" applyBorder="1" applyAlignment="1" applyProtection="1">
      <alignment vertical="center" wrapText="1"/>
      <protection locked="0"/>
    </xf>
    <xf numFmtId="0" fontId="24" fillId="0" borderId="0" xfId="0" applyFont="1" applyBorder="1" applyAlignment="1" applyProtection="1">
      <alignment vertical="center"/>
      <protection locked="0"/>
    </xf>
    <xf numFmtId="166" fontId="24" fillId="0" borderId="18" xfId="0" applyNumberFormat="1" applyFont="1" applyFill="1" applyBorder="1" applyAlignment="1" applyProtection="1">
      <alignment horizontal="center" vertical="center" wrapText="1"/>
      <protection locked="0"/>
    </xf>
    <xf numFmtId="9" fontId="23" fillId="0" borderId="18" xfId="0" applyNumberFormat="1" applyFont="1" applyBorder="1" applyAlignment="1" applyProtection="1">
      <alignment horizontal="center" vertical="center" wrapText="1"/>
      <protection locked="0"/>
    </xf>
    <xf numFmtId="0" fontId="0" fillId="0" borderId="0" xfId="0" applyAlignment="1" applyProtection="1">
      <alignment wrapText="1"/>
    </xf>
    <xf numFmtId="0" fontId="8" fillId="9" borderId="0" xfId="0" applyFont="1" applyFill="1" applyProtection="1"/>
    <xf numFmtId="0" fontId="8" fillId="0" borderId="0" xfId="0" applyFont="1" applyFill="1" applyProtection="1"/>
    <xf numFmtId="0" fontId="28" fillId="0" borderId="2" xfId="0" applyFont="1" applyFill="1" applyBorder="1" applyAlignment="1" applyProtection="1">
      <alignment horizontal="left" vertical="center"/>
    </xf>
    <xf numFmtId="0" fontId="28" fillId="0" borderId="2" xfId="0" applyFont="1" applyFill="1" applyBorder="1" applyAlignment="1" applyProtection="1">
      <alignment horizontal="center" vertical="center" wrapText="1"/>
    </xf>
    <xf numFmtId="0" fontId="29" fillId="21" borderId="2" xfId="0" applyFont="1" applyFill="1" applyBorder="1" applyAlignment="1" applyProtection="1">
      <alignment horizontal="left" vertical="center"/>
    </xf>
    <xf numFmtId="0" fontId="28" fillId="4" borderId="2" xfId="0" applyFont="1" applyFill="1" applyBorder="1" applyAlignment="1" applyProtection="1">
      <alignment horizontal="center" vertical="center"/>
    </xf>
    <xf numFmtId="0" fontId="28" fillId="21" borderId="2" xfId="0" applyFont="1" applyFill="1" applyBorder="1" applyAlignment="1" applyProtection="1">
      <alignment horizontal="right" vertical="center"/>
    </xf>
    <xf numFmtId="0" fontId="44" fillId="0" borderId="2" xfId="0" applyFont="1" applyFill="1" applyBorder="1" applyAlignment="1" applyProtection="1">
      <alignment horizontal="right" vertical="center"/>
    </xf>
    <xf numFmtId="0" fontId="28" fillId="2" borderId="11" xfId="0" applyFont="1" applyFill="1" applyBorder="1" applyAlignment="1" applyProtection="1">
      <alignment horizontal="left" vertical="center"/>
    </xf>
    <xf numFmtId="0" fontId="28" fillId="2" borderId="13"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9" fillId="26" borderId="2" xfId="0" applyFont="1" applyFill="1" applyBorder="1" applyAlignment="1" applyProtection="1">
      <alignment horizontal="left" vertical="center"/>
    </xf>
    <xf numFmtId="0" fontId="28" fillId="26" borderId="2" xfId="0" applyFont="1" applyFill="1" applyBorder="1" applyAlignment="1" applyProtection="1">
      <alignment horizontal="right" vertical="center"/>
    </xf>
    <xf numFmtId="0" fontId="8" fillId="9" borderId="0" xfId="0" applyFont="1" applyFill="1" applyBorder="1" applyProtection="1"/>
    <xf numFmtId="0" fontId="8" fillId="0" borderId="0" xfId="0" applyFont="1" applyFill="1" applyBorder="1" applyProtection="1"/>
    <xf numFmtId="0" fontId="44" fillId="21" borderId="2" xfId="0" applyFont="1" applyFill="1" applyBorder="1" applyAlignment="1" applyProtection="1">
      <alignment horizontal="right" vertical="center"/>
    </xf>
    <xf numFmtId="0" fontId="28" fillId="21" borderId="2" xfId="0" applyFont="1" applyFill="1" applyBorder="1" applyAlignment="1" applyProtection="1">
      <alignment horizontal="center" vertical="center" wrapText="1"/>
    </xf>
    <xf numFmtId="0" fontId="28" fillId="20" borderId="2" xfId="0" applyFont="1" applyFill="1" applyBorder="1" applyAlignment="1" applyProtection="1">
      <alignment horizontal="right" vertical="center"/>
    </xf>
    <xf numFmtId="0" fontId="44" fillId="20" borderId="2" xfId="0" applyFont="1" applyFill="1" applyBorder="1" applyAlignment="1" applyProtection="1">
      <alignment horizontal="right" vertical="center"/>
    </xf>
    <xf numFmtId="0" fontId="44" fillId="26" borderId="2" xfId="0" applyFont="1" applyFill="1" applyBorder="1" applyAlignment="1" applyProtection="1">
      <alignment horizontal="right" vertical="center"/>
    </xf>
    <xf numFmtId="0" fontId="28" fillId="26" borderId="2" xfId="0" applyFont="1" applyFill="1" applyBorder="1" applyAlignment="1" applyProtection="1">
      <alignment horizontal="center" vertical="center" wrapText="1"/>
    </xf>
    <xf numFmtId="0" fontId="28" fillId="22" borderId="2" xfId="0" applyFont="1" applyFill="1" applyBorder="1" applyAlignment="1" applyProtection="1">
      <alignment horizontal="right" vertical="center"/>
    </xf>
    <xf numFmtId="0" fontId="44" fillId="22" borderId="2"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8" fillId="20" borderId="2" xfId="0" applyFont="1" applyFill="1" applyBorder="1" applyAlignment="1" applyProtection="1">
      <alignment horizontal="left" vertical="center" wrapText="1"/>
    </xf>
    <xf numFmtId="0" fontId="28" fillId="20" borderId="0" xfId="0" applyFont="1" applyFill="1" applyAlignment="1" applyProtection="1">
      <alignment horizontal="left" wrapText="1"/>
    </xf>
    <xf numFmtId="0" fontId="28" fillId="20" borderId="2" xfId="0" applyFont="1" applyFill="1" applyBorder="1" applyAlignment="1" applyProtection="1">
      <alignment horizontal="center" vertical="center"/>
    </xf>
    <xf numFmtId="0" fontId="28" fillId="20" borderId="0" xfId="0" applyFont="1" applyFill="1" applyBorder="1" applyAlignment="1" applyProtection="1">
      <alignment horizontal="left" wrapText="1"/>
    </xf>
    <xf numFmtId="0" fontId="28" fillId="2" borderId="0" xfId="0" applyFont="1" applyFill="1" applyAlignment="1" applyProtection="1">
      <alignment horizontal="center" vertical="center"/>
    </xf>
    <xf numFmtId="0" fontId="28" fillId="2" borderId="0" xfId="0" applyFont="1" applyFill="1" applyAlignment="1" applyProtection="1">
      <alignment horizontal="left" vertical="center"/>
    </xf>
    <xf numFmtId="0" fontId="28" fillId="2" borderId="0" xfId="0" applyFont="1" applyFill="1" applyBorder="1" applyAlignment="1" applyProtection="1">
      <alignment horizontal="center" vertical="center" wrapText="1"/>
    </xf>
    <xf numFmtId="0" fontId="28" fillId="20" borderId="2" xfId="0" applyFont="1" applyFill="1" applyBorder="1" applyAlignment="1" applyProtection="1">
      <alignment horizontal="left" wrapText="1"/>
    </xf>
    <xf numFmtId="0" fontId="23" fillId="0" borderId="29"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19" xfId="0" applyFont="1" applyBorder="1" applyAlignment="1" applyProtection="1">
      <alignment vertical="center" wrapText="1"/>
    </xf>
    <xf numFmtId="166" fontId="23" fillId="4" borderId="20" xfId="0" applyNumberFormat="1" applyFont="1" applyFill="1" applyBorder="1" applyAlignment="1" applyProtection="1">
      <alignment vertical="center" wrapText="1"/>
    </xf>
    <xf numFmtId="9" fontId="23" fillId="4" borderId="2" xfId="0" applyNumberFormat="1" applyFont="1" applyFill="1" applyBorder="1" applyAlignment="1" applyProtection="1">
      <alignment vertical="center" wrapText="1"/>
    </xf>
    <xf numFmtId="166" fontId="23" fillId="4" borderId="18" xfId="0" applyNumberFormat="1" applyFont="1" applyFill="1" applyBorder="1" applyAlignment="1" applyProtection="1">
      <alignment vertical="center" wrapText="1"/>
    </xf>
    <xf numFmtId="0" fontId="23" fillId="0" borderId="2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xf>
    <xf numFmtId="0" fontId="24" fillId="0" borderId="17"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24" fillId="0" borderId="19" xfId="0" applyFont="1" applyFill="1" applyBorder="1" applyAlignment="1" applyProtection="1">
      <alignment vertical="center" wrapText="1"/>
    </xf>
    <xf numFmtId="0" fontId="24" fillId="24" borderId="20" xfId="0" applyFont="1" applyFill="1" applyBorder="1" applyAlignment="1" applyProtection="1">
      <alignment vertical="center" wrapText="1"/>
    </xf>
    <xf numFmtId="166" fontId="23" fillId="4" borderId="2" xfId="0" applyNumberFormat="1" applyFont="1" applyFill="1" applyBorder="1" applyAlignment="1" applyProtection="1">
      <alignment horizontal="right" vertical="center" wrapText="1"/>
    </xf>
    <xf numFmtId="0" fontId="24" fillId="24" borderId="2" xfId="0" applyFont="1" applyFill="1" applyBorder="1" applyAlignment="1" applyProtection="1">
      <alignment vertical="center" wrapText="1"/>
    </xf>
    <xf numFmtId="0" fontId="24" fillId="24" borderId="18" xfId="0" applyFont="1" applyFill="1" applyBorder="1" applyAlignment="1" applyProtection="1">
      <alignment vertical="center" wrapText="1"/>
    </xf>
    <xf numFmtId="9" fontId="23" fillId="4" borderId="20" xfId="0" applyNumberFormat="1" applyFont="1" applyFill="1" applyBorder="1" applyAlignment="1" applyProtection="1">
      <alignment horizontal="center" vertical="center" wrapText="1"/>
    </xf>
    <xf numFmtId="166" fontId="23" fillId="4" borderId="21" xfId="0" applyNumberFormat="1" applyFont="1" applyFill="1" applyBorder="1" applyAlignment="1" applyProtection="1">
      <alignment horizontal="center" vertical="center" wrapText="1"/>
    </xf>
    <xf numFmtId="9" fontId="23" fillId="4" borderId="2" xfId="0" applyNumberFormat="1" applyFont="1" applyFill="1" applyBorder="1" applyAlignment="1" applyProtection="1">
      <alignment horizontal="center" vertical="center" wrapText="1"/>
    </xf>
    <xf numFmtId="166" fontId="23" fillId="4" borderId="18" xfId="0" applyNumberFormat="1" applyFont="1" applyFill="1" applyBorder="1" applyAlignment="1" applyProtection="1">
      <alignment horizontal="center" vertical="center" wrapText="1"/>
    </xf>
    <xf numFmtId="9" fontId="23" fillId="24" borderId="2" xfId="0" applyNumberFormat="1" applyFont="1" applyFill="1" applyBorder="1" applyAlignment="1" applyProtection="1">
      <alignment horizontal="center" vertical="center" wrapText="1"/>
    </xf>
    <xf numFmtId="0" fontId="23" fillId="0" borderId="19" xfId="0" applyFont="1" applyFill="1" applyBorder="1" applyAlignment="1" applyProtection="1">
      <alignment vertical="center" wrapText="1"/>
    </xf>
    <xf numFmtId="166" fontId="23" fillId="4" borderId="20" xfId="0" applyNumberFormat="1"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66" fontId="23" fillId="0" borderId="0" xfId="0" applyNumberFormat="1" applyFont="1" applyFill="1" applyBorder="1" applyAlignment="1" applyProtection="1">
      <alignment horizontal="center" vertical="center" wrapText="1"/>
    </xf>
    <xf numFmtId="9" fontId="23" fillId="0" borderId="0" xfId="0" applyNumberFormat="1"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4" fillId="0" borderId="2" xfId="0" applyFont="1" applyBorder="1" applyAlignment="1" applyProtection="1">
      <alignment vertical="center" wrapText="1"/>
    </xf>
    <xf numFmtId="166" fontId="23" fillId="4" borderId="2" xfId="0" applyNumberFormat="1" applyFont="1" applyFill="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23" fillId="0" borderId="2" xfId="0" applyFont="1" applyBorder="1" applyAlignment="1" applyProtection="1">
      <alignment vertical="center" wrapText="1"/>
    </xf>
    <xf numFmtId="0" fontId="23" fillId="24" borderId="2" xfId="0" applyFont="1" applyFill="1" applyBorder="1" applyAlignment="1" applyProtection="1">
      <alignment horizontal="center" vertical="center" wrapText="1"/>
    </xf>
    <xf numFmtId="0" fontId="24" fillId="27" borderId="2" xfId="0" applyFont="1" applyFill="1" applyBorder="1" applyAlignment="1" applyProtection="1">
      <alignment horizontal="center" vertical="center" wrapText="1"/>
    </xf>
    <xf numFmtId="0" fontId="24" fillId="0" borderId="29" xfId="0" applyFont="1" applyBorder="1" applyAlignment="1" applyProtection="1">
      <alignment vertical="center" wrapText="1"/>
    </xf>
    <xf numFmtId="0" fontId="24" fillId="0" borderId="19" xfId="0" applyFont="1" applyBorder="1" applyAlignment="1" applyProtection="1">
      <alignment vertical="center" wrapText="1"/>
    </xf>
    <xf numFmtId="0" fontId="23" fillId="0" borderId="18" xfId="0" applyFont="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9" fontId="23" fillId="4" borderId="18" xfId="0" applyNumberFormat="1" applyFont="1" applyFill="1" applyBorder="1" applyAlignment="1" applyProtection="1">
      <alignment horizontal="center" vertical="center" wrapText="1"/>
    </xf>
    <xf numFmtId="9" fontId="39" fillId="3" borderId="2" xfId="0" applyNumberFormat="1" applyFont="1" applyFill="1" applyBorder="1" applyAlignment="1" applyProtection="1">
      <alignment horizontal="center" vertical="center"/>
      <protection locked="0"/>
    </xf>
    <xf numFmtId="0" fontId="15" fillId="3" borderId="0" xfId="0" applyFont="1" applyFill="1" applyAlignment="1" applyProtection="1">
      <alignment vertical="center"/>
      <protection locked="0"/>
    </xf>
    <xf numFmtId="0" fontId="38" fillId="3" borderId="2"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10" fillId="0" borderId="0" xfId="0" applyFont="1" applyAlignment="1" applyProtection="1">
      <alignment vertical="center"/>
      <protection locked="0"/>
    </xf>
    <xf numFmtId="0" fontId="6" fillId="0" borderId="0" xfId="0" applyFont="1" applyAlignment="1" applyProtection="1">
      <alignment vertical="center"/>
    </xf>
    <xf numFmtId="0" fontId="38" fillId="3" borderId="2" xfId="0" applyFont="1" applyFill="1" applyBorder="1" applyAlignment="1" applyProtection="1">
      <alignment horizontal="center" vertical="center" wrapText="1"/>
    </xf>
    <xf numFmtId="0" fontId="15" fillId="3" borderId="0" xfId="0" applyFont="1" applyFill="1" applyAlignment="1" applyProtection="1">
      <alignment vertical="center"/>
    </xf>
    <xf numFmtId="0" fontId="38" fillId="3" borderId="29" xfId="0" applyFont="1" applyFill="1" applyBorder="1" applyAlignment="1" applyProtection="1">
      <alignment horizontal="center" vertical="center" wrapText="1"/>
    </xf>
    <xf numFmtId="0" fontId="38" fillId="3" borderId="30" xfId="0" applyFont="1" applyFill="1" applyBorder="1" applyAlignment="1" applyProtection="1">
      <alignment horizontal="center" vertical="center" wrapText="1"/>
    </xf>
    <xf numFmtId="0" fontId="38" fillId="3" borderId="31" xfId="0" applyFont="1" applyFill="1" applyBorder="1" applyAlignment="1" applyProtection="1">
      <alignment horizontal="center" vertical="center" wrapText="1"/>
    </xf>
    <xf numFmtId="0" fontId="39" fillId="3" borderId="17" xfId="0" applyFont="1" applyFill="1" applyBorder="1" applyAlignment="1" applyProtection="1">
      <alignment horizontal="left" vertical="center" wrapText="1"/>
    </xf>
    <xf numFmtId="9" fontId="39" fillId="5" borderId="18" xfId="0" applyNumberFormat="1" applyFont="1" applyFill="1" applyBorder="1" applyAlignment="1" applyProtection="1">
      <alignment horizontal="center" vertical="center"/>
    </xf>
    <xf numFmtId="0" fontId="39" fillId="3"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center"/>
      <protection locked="0"/>
    </xf>
    <xf numFmtId="0" fontId="24" fillId="0" borderId="22"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9" fillId="0" borderId="2" xfId="0" applyFont="1" applyBorder="1" applyAlignment="1" applyProtection="1">
      <alignment horizontal="right" vertical="center" wrapText="1"/>
    </xf>
    <xf numFmtId="0" fontId="24" fillId="4" borderId="22" xfId="0" applyFont="1" applyFill="1" applyBorder="1" applyAlignment="1" applyProtection="1">
      <alignment horizontal="center"/>
    </xf>
    <xf numFmtId="0" fontId="24" fillId="4" borderId="25" xfId="0" applyFont="1" applyFill="1" applyBorder="1" applyAlignment="1" applyProtection="1">
      <alignment horizontal="center"/>
    </xf>
    <xf numFmtId="0" fontId="24" fillId="4" borderId="15" xfId="0" applyFont="1" applyFill="1" applyBorder="1" applyAlignment="1" applyProtection="1">
      <alignment horizontal="center"/>
    </xf>
    <xf numFmtId="164" fontId="24" fillId="0" borderId="2" xfId="0" applyNumberFormat="1" applyFont="1" applyBorder="1" applyAlignment="1" applyProtection="1">
      <alignment horizontal="center" vertical="center" wrapText="1"/>
      <protection locked="0"/>
    </xf>
    <xf numFmtId="166" fontId="24" fillId="0" borderId="22" xfId="0" applyNumberFormat="1" applyFont="1" applyBorder="1" applyAlignment="1" applyProtection="1">
      <alignment horizontal="center"/>
      <protection locked="0"/>
    </xf>
    <xf numFmtId="166" fontId="24" fillId="0" borderId="25" xfId="0" applyNumberFormat="1" applyFont="1" applyBorder="1" applyAlignment="1" applyProtection="1">
      <alignment horizontal="center"/>
      <protection locked="0"/>
    </xf>
    <xf numFmtId="166" fontId="24" fillId="0" borderId="15" xfId="0" applyNumberFormat="1" applyFont="1" applyBorder="1" applyAlignment="1" applyProtection="1">
      <alignment horizontal="center"/>
      <protection locked="0"/>
    </xf>
    <xf numFmtId="0" fontId="24" fillId="0" borderId="2" xfId="0" applyFont="1" applyBorder="1" applyAlignment="1" applyProtection="1">
      <alignment horizontal="center"/>
      <protection locked="0"/>
    </xf>
    <xf numFmtId="0" fontId="23" fillId="4" borderId="2" xfId="0"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49" fontId="24" fillId="0" borderId="3" xfId="0" applyNumberFormat="1" applyFont="1" applyBorder="1" applyAlignment="1" applyProtection="1">
      <alignment horizontal="center" vertical="center" wrapText="1"/>
      <protection locked="0"/>
    </xf>
    <xf numFmtId="49" fontId="24" fillId="0" borderId="4" xfId="0" applyNumberFormat="1" applyFont="1" applyBorder="1" applyAlignment="1" applyProtection="1">
      <alignment horizontal="center" vertical="center" wrapText="1"/>
      <protection locked="0"/>
    </xf>
    <xf numFmtId="49" fontId="24" fillId="0" borderId="5" xfId="0" applyNumberFormat="1" applyFont="1" applyBorder="1" applyAlignment="1" applyProtection="1">
      <alignment horizontal="center" vertical="center" wrapText="1"/>
      <protection locked="0"/>
    </xf>
    <xf numFmtId="49" fontId="24" fillId="0" borderId="6" xfId="0" applyNumberFormat="1" applyFont="1" applyBorder="1" applyAlignment="1" applyProtection="1">
      <alignment horizontal="center" vertical="center" wrapText="1"/>
      <protection locked="0"/>
    </xf>
    <xf numFmtId="49" fontId="24" fillId="0" borderId="0" xfId="0" applyNumberFormat="1" applyFont="1" applyBorder="1" applyAlignment="1" applyProtection="1">
      <alignment horizontal="center" vertical="center" wrapText="1"/>
      <protection locked="0"/>
    </xf>
    <xf numFmtId="49" fontId="24" fillId="0" borderId="7" xfId="0" applyNumberFormat="1" applyFont="1" applyBorder="1" applyAlignment="1" applyProtection="1">
      <alignment horizontal="center" vertical="center" wrapText="1"/>
      <protection locked="0"/>
    </xf>
    <xf numFmtId="49" fontId="24" fillId="0" borderId="8" xfId="0" applyNumberFormat="1" applyFont="1" applyBorder="1" applyAlignment="1" applyProtection="1">
      <alignment horizontal="center" vertical="center" wrapText="1"/>
      <protection locked="0"/>
    </xf>
    <xf numFmtId="49" fontId="24" fillId="0" borderId="9" xfId="0" applyNumberFormat="1" applyFont="1" applyBorder="1" applyAlignment="1" applyProtection="1">
      <alignment horizontal="center" vertical="center" wrapText="1"/>
      <protection locked="0"/>
    </xf>
    <xf numFmtId="49" fontId="24" fillId="0" borderId="10" xfId="0" applyNumberFormat="1" applyFont="1" applyBorder="1" applyAlignment="1" applyProtection="1">
      <alignment horizontal="center" vertical="center" wrapText="1"/>
      <protection locked="0"/>
    </xf>
    <xf numFmtId="0" fontId="24" fillId="0" borderId="2" xfId="0" applyFont="1" applyBorder="1" applyAlignment="1" applyProtection="1">
      <alignment horizontal="left" vertical="center" wrapText="1"/>
      <protection locked="0"/>
    </xf>
    <xf numFmtId="164" fontId="24" fillId="0" borderId="2" xfId="0" applyNumberFormat="1" applyFont="1" applyBorder="1" applyAlignment="1" applyProtection="1">
      <alignment horizontal="center"/>
      <protection locked="0"/>
    </xf>
    <xf numFmtId="0" fontId="24" fillId="0" borderId="2" xfId="0" applyFont="1" applyBorder="1" applyAlignment="1" applyProtection="1">
      <alignment horizontal="left" vertical="center" wrapText="1"/>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2" xfId="0" applyFont="1" applyBorder="1" applyAlignment="1" applyProtection="1">
      <alignment horizontal="right" vertical="center" wrapText="1"/>
    </xf>
    <xf numFmtId="0" fontId="20" fillId="9" borderId="0" xfId="0" applyFont="1" applyFill="1" applyAlignment="1" applyProtection="1">
      <alignment horizontal="center" vertical="center"/>
      <protection locked="0"/>
    </xf>
    <xf numFmtId="0" fontId="24" fillId="0" borderId="22"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9" fontId="23" fillId="4" borderId="2" xfId="0" applyNumberFormat="1" applyFont="1" applyFill="1" applyBorder="1" applyAlignment="1" applyProtection="1">
      <alignment horizontal="center" vertical="center" wrapText="1"/>
    </xf>
    <xf numFmtId="0" fontId="24" fillId="0" borderId="2" xfId="0" applyFont="1" applyBorder="1" applyAlignment="1" applyProtection="1">
      <alignment horizontal="center" vertical="center" wrapText="1"/>
      <protection locked="0"/>
    </xf>
    <xf numFmtId="0" fontId="39" fillId="3" borderId="2"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17" fillId="0" borderId="0" xfId="0" applyFont="1" applyAlignment="1" applyProtection="1">
      <alignment horizontal="left" vertical="center"/>
    </xf>
    <xf numFmtId="0" fontId="2" fillId="0" borderId="0" xfId="0" applyFont="1" applyFill="1" applyAlignment="1" applyProtection="1">
      <alignment horizontal="left" vertical="top" wrapText="1"/>
    </xf>
    <xf numFmtId="0" fontId="2" fillId="0" borderId="0" xfId="0" applyFont="1" applyAlignment="1" applyProtection="1">
      <alignment horizontal="center" vertical="top" wrapText="1"/>
    </xf>
    <xf numFmtId="0" fontId="2" fillId="0" borderId="0" xfId="0" applyFont="1" applyAlignment="1" applyProtection="1">
      <alignment horizontal="left"/>
    </xf>
    <xf numFmtId="0" fontId="38" fillId="3" borderId="2" xfId="0" applyFont="1" applyFill="1" applyBorder="1" applyAlignment="1" applyProtection="1">
      <alignment horizontal="left" vertical="center"/>
    </xf>
    <xf numFmtId="0" fontId="38" fillId="3" borderId="2" xfId="0" applyFont="1" applyFill="1" applyBorder="1" applyAlignment="1" applyProtection="1">
      <alignment horizontal="center" vertical="center"/>
    </xf>
    <xf numFmtId="0" fontId="38" fillId="3" borderId="2" xfId="0" applyFont="1" applyFill="1" applyBorder="1" applyAlignment="1" applyProtection="1">
      <alignment horizontal="center" vertical="center" wrapText="1"/>
    </xf>
    <xf numFmtId="0" fontId="39" fillId="3" borderId="2" xfId="0" applyFont="1" applyFill="1" applyBorder="1" applyAlignment="1" applyProtection="1">
      <alignment horizontal="center" vertical="center"/>
    </xf>
    <xf numFmtId="0" fontId="16" fillId="9" borderId="0" xfId="0" applyFont="1" applyFill="1" applyAlignment="1" applyProtection="1">
      <alignment horizontal="left" vertical="center"/>
    </xf>
    <xf numFmtId="0" fontId="38" fillId="0" borderId="0" xfId="0" applyFont="1" applyFill="1" applyBorder="1" applyAlignment="1" applyProtection="1">
      <alignment horizontal="center" vertical="center"/>
    </xf>
    <xf numFmtId="0" fontId="39" fillId="5" borderId="2" xfId="0" applyFont="1" applyFill="1" applyBorder="1" applyAlignment="1" applyProtection="1">
      <alignment horizontal="center" vertical="center"/>
    </xf>
    <xf numFmtId="0" fontId="26" fillId="0" borderId="0" xfId="0" applyFont="1" applyAlignment="1" applyProtection="1">
      <alignment horizontal="center"/>
    </xf>
    <xf numFmtId="0" fontId="2" fillId="0" borderId="0" xfId="0" applyFont="1" applyAlignment="1" applyProtection="1">
      <alignment horizontal="left" vertical="top" wrapText="1"/>
    </xf>
    <xf numFmtId="0" fontId="2" fillId="0" borderId="0" xfId="0" applyFont="1" applyAlignment="1" applyProtection="1">
      <alignment vertical="top" wrapText="1"/>
    </xf>
    <xf numFmtId="0" fontId="9" fillId="0" borderId="0" xfId="0" applyFont="1" applyBorder="1" applyAlignment="1" applyProtection="1">
      <alignment horizontal="right" vertical="center" wrapText="1"/>
    </xf>
    <xf numFmtId="0" fontId="2" fillId="0" borderId="0" xfId="0" applyFont="1" applyAlignment="1" applyProtection="1">
      <alignment horizontal="left" wrapText="1"/>
      <protection locked="0"/>
    </xf>
    <xf numFmtId="0" fontId="25" fillId="0" borderId="0" xfId="0" applyFont="1" applyAlignment="1" applyProtection="1">
      <alignment horizontal="center"/>
    </xf>
    <xf numFmtId="9" fontId="23" fillId="4" borderId="22" xfId="0" applyNumberFormat="1" applyFont="1" applyFill="1" applyBorder="1" applyAlignment="1" applyProtection="1">
      <alignment horizontal="center" vertical="center" wrapText="1"/>
    </xf>
    <xf numFmtId="9" fontId="23" fillId="4" borderId="25" xfId="0" applyNumberFormat="1" applyFont="1" applyFill="1" applyBorder="1" applyAlignment="1" applyProtection="1">
      <alignment horizontal="center" vertical="center" wrapText="1"/>
    </xf>
    <xf numFmtId="9" fontId="23" fillId="4" borderId="15" xfId="0" applyNumberFormat="1" applyFont="1" applyFill="1" applyBorder="1" applyAlignment="1" applyProtection="1">
      <alignment horizontal="center" vertical="center" wrapText="1"/>
    </xf>
    <xf numFmtId="9" fontId="23" fillId="6" borderId="22" xfId="0" applyNumberFormat="1" applyFont="1" applyFill="1" applyBorder="1" applyAlignment="1" applyProtection="1">
      <alignment horizontal="center" vertical="center"/>
    </xf>
    <xf numFmtId="9" fontId="23" fillId="6" borderId="25" xfId="0" applyNumberFormat="1" applyFont="1" applyFill="1" applyBorder="1" applyAlignment="1" applyProtection="1">
      <alignment horizontal="center" vertical="center"/>
    </xf>
    <xf numFmtId="9" fontId="23" fillId="6" borderId="15" xfId="0" applyNumberFormat="1" applyFont="1" applyFill="1" applyBorder="1" applyAlignment="1" applyProtection="1">
      <alignment horizontal="center" vertical="center"/>
    </xf>
    <xf numFmtId="0" fontId="24" fillId="0" borderId="0" xfId="0" applyFont="1" applyBorder="1" applyAlignment="1" applyProtection="1">
      <alignment horizontal="right" vertical="center" wrapText="1"/>
    </xf>
    <xf numFmtId="0" fontId="23" fillId="0" borderId="0" xfId="0" applyFont="1" applyAlignment="1" applyProtection="1">
      <alignment horizontal="center" vertical="center"/>
    </xf>
    <xf numFmtId="0" fontId="11" fillId="11" borderId="0" xfId="0" applyFont="1" applyFill="1" applyAlignment="1" applyProtection="1">
      <alignment horizontal="left" vertical="center"/>
    </xf>
    <xf numFmtId="0" fontId="23" fillId="0" borderId="0" xfId="0" applyFont="1" applyAlignment="1" applyProtection="1">
      <alignment horizontal="right" vertical="center"/>
    </xf>
    <xf numFmtId="0" fontId="23" fillId="0" borderId="0" xfId="0" applyFont="1" applyAlignment="1" applyProtection="1">
      <alignment horizontal="center"/>
    </xf>
    <xf numFmtId="0" fontId="29" fillId="2" borderId="2" xfId="0" applyFont="1" applyFill="1" applyBorder="1" applyAlignment="1" applyProtection="1">
      <alignment horizontal="center" vertical="center"/>
      <protection locked="0"/>
    </xf>
    <xf numFmtId="0" fontId="28" fillId="0" borderId="0" xfId="0" applyFont="1" applyFill="1" applyAlignment="1" applyProtection="1">
      <alignment horizontal="center" vertical="center"/>
    </xf>
    <xf numFmtId="0" fontId="28" fillId="9"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11" fillId="9" borderId="0" xfId="0" applyFont="1" applyFill="1" applyAlignment="1" applyProtection="1">
      <alignment horizontal="left" vertical="center"/>
    </xf>
    <xf numFmtId="0" fontId="28" fillId="0" borderId="0" xfId="0" applyFont="1" applyFill="1" applyAlignment="1" applyProtection="1">
      <alignment horizontal="center" vertical="center" wrapText="1"/>
    </xf>
    <xf numFmtId="0" fontId="28" fillId="7" borderId="2" xfId="0" applyFont="1" applyFill="1" applyBorder="1" applyAlignment="1" applyProtection="1">
      <alignment horizontal="center" vertical="center"/>
      <protection locked="0"/>
    </xf>
    <xf numFmtId="0" fontId="28" fillId="7" borderId="2" xfId="0" applyFont="1" applyFill="1" applyBorder="1" applyAlignment="1" applyProtection="1">
      <alignment horizontal="center" vertical="center"/>
    </xf>
    <xf numFmtId="0" fontId="28" fillId="2" borderId="2" xfId="0" applyFont="1" applyFill="1" applyBorder="1" applyAlignment="1" applyProtection="1">
      <alignment horizontal="center" vertical="center" wrapText="1"/>
    </xf>
    <xf numFmtId="0" fontId="11" fillId="12" borderId="0" xfId="0" applyFont="1" applyFill="1" applyAlignment="1" applyProtection="1">
      <alignment horizontal="left" vertical="center"/>
    </xf>
    <xf numFmtId="0" fontId="27" fillId="0" borderId="0" xfId="0" applyFont="1" applyFill="1" applyBorder="1" applyAlignment="1" applyProtection="1">
      <alignment horizontal="left" vertical="center" wrapText="1"/>
    </xf>
    <xf numFmtId="0" fontId="11" fillId="14" borderId="0" xfId="0" applyFont="1" applyFill="1" applyAlignment="1" applyProtection="1">
      <alignment horizontal="left" vertical="center"/>
    </xf>
    <xf numFmtId="0" fontId="11" fillId="15" borderId="0" xfId="0" applyFont="1" applyFill="1" applyAlignment="1" applyProtection="1">
      <alignment horizontal="left" vertical="center"/>
    </xf>
    <xf numFmtId="0" fontId="28" fillId="0" borderId="0"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28" fillId="2" borderId="2" xfId="0" applyFont="1" applyFill="1" applyBorder="1" applyAlignment="1" applyProtection="1">
      <alignment horizontal="left" vertical="center" wrapText="1"/>
    </xf>
    <xf numFmtId="0" fontId="28" fillId="22" borderId="2" xfId="0" applyFont="1" applyFill="1" applyBorder="1" applyAlignment="1" applyProtection="1">
      <alignment horizontal="center" vertical="center" wrapText="1"/>
    </xf>
    <xf numFmtId="0" fontId="28" fillId="20" borderId="2"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0" fontId="5" fillId="0" borderId="0" xfId="0" applyFont="1" applyAlignment="1" applyProtection="1">
      <alignment horizontal="left" wrapText="1"/>
    </xf>
    <xf numFmtId="0" fontId="11" fillId="14" borderId="0" xfId="0" applyFont="1" applyFill="1" applyAlignment="1" applyProtection="1">
      <alignment horizontal="center" vertical="center"/>
    </xf>
    <xf numFmtId="0" fontId="11" fillId="13" borderId="0" xfId="0" applyFont="1" applyFill="1" applyAlignment="1" applyProtection="1">
      <alignment horizontal="left" vertical="center" wrapText="1"/>
    </xf>
    <xf numFmtId="0" fontId="11" fillId="14" borderId="0" xfId="0" applyFont="1" applyFill="1" applyAlignment="1" applyProtection="1">
      <alignment horizontal="left" vertical="center" wrapText="1"/>
    </xf>
    <xf numFmtId="0" fontId="11" fillId="16" borderId="3" xfId="0" applyFont="1" applyFill="1" applyBorder="1" applyAlignment="1" applyProtection="1">
      <alignment horizontal="left" vertical="center" wrapText="1"/>
    </xf>
    <xf numFmtId="0" fontId="11" fillId="16" borderId="5" xfId="0" applyFont="1" applyFill="1" applyBorder="1" applyAlignment="1" applyProtection="1">
      <alignment horizontal="left" vertical="center" wrapText="1"/>
    </xf>
    <xf numFmtId="0" fontId="11" fillId="16" borderId="8" xfId="0" applyFont="1" applyFill="1" applyBorder="1" applyAlignment="1" applyProtection="1">
      <alignment horizontal="left" vertical="center" wrapText="1"/>
    </xf>
    <xf numFmtId="0" fontId="11" fillId="16" borderId="10" xfId="0" applyFont="1" applyFill="1" applyBorder="1" applyAlignment="1" applyProtection="1">
      <alignment horizontal="left" vertical="center" wrapText="1"/>
    </xf>
    <xf numFmtId="0" fontId="28" fillId="16" borderId="2" xfId="0" applyFont="1" applyFill="1" applyBorder="1" applyAlignment="1" applyProtection="1">
      <alignment horizontal="center" vertical="center" wrapText="1"/>
    </xf>
    <xf numFmtId="0" fontId="28" fillId="17" borderId="27" xfId="0" applyFont="1" applyFill="1" applyBorder="1" applyAlignment="1" applyProtection="1">
      <alignment horizontal="center" vertical="center" wrapText="1"/>
    </xf>
    <xf numFmtId="0" fontId="28" fillId="17" borderId="28" xfId="0" applyFont="1" applyFill="1" applyBorder="1" applyAlignment="1" applyProtection="1">
      <alignment horizontal="center" vertical="center" wrapText="1"/>
    </xf>
    <xf numFmtId="0" fontId="38" fillId="18" borderId="2" xfId="0" applyFont="1" applyFill="1" applyBorder="1" applyAlignment="1" applyProtection="1">
      <alignment horizontal="left" vertical="center" wrapText="1"/>
    </xf>
    <xf numFmtId="0" fontId="38" fillId="18" borderId="2" xfId="0" applyFont="1" applyFill="1" applyBorder="1" applyAlignment="1" applyProtection="1">
      <alignment horizontal="center" vertical="center" wrapText="1"/>
    </xf>
    <xf numFmtId="0" fontId="39" fillId="19" borderId="23" xfId="0" applyFont="1" applyFill="1" applyBorder="1" applyAlignment="1" applyProtection="1">
      <alignment horizontal="left" vertical="center" wrapText="1"/>
    </xf>
    <xf numFmtId="0" fontId="39" fillId="19" borderId="24" xfId="0" applyFont="1" applyFill="1" applyBorder="1" applyAlignment="1" applyProtection="1">
      <alignment horizontal="left" vertical="center" wrapText="1"/>
    </xf>
    <xf numFmtId="0" fontId="39" fillId="19" borderId="24" xfId="0" applyFont="1" applyFill="1" applyBorder="1" applyAlignment="1" applyProtection="1">
      <alignment horizontal="center" vertical="center"/>
      <protection locked="0"/>
    </xf>
    <xf numFmtId="0" fontId="39" fillId="19" borderId="17" xfId="0" applyFont="1" applyFill="1" applyBorder="1" applyAlignment="1" applyProtection="1">
      <alignment horizontal="left" vertical="center" wrapText="1"/>
    </xf>
    <xf numFmtId="0" fontId="39" fillId="19" borderId="2" xfId="0" applyFont="1" applyFill="1" applyBorder="1" applyAlignment="1" applyProtection="1">
      <alignment horizontal="left" vertical="center" wrapText="1"/>
    </xf>
    <xf numFmtId="0" fontId="39" fillId="23" borderId="2" xfId="0" applyFont="1" applyFill="1" applyBorder="1" applyAlignment="1" applyProtection="1">
      <alignment horizontal="center" vertical="center"/>
    </xf>
    <xf numFmtId="0" fontId="39" fillId="19" borderId="2"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39" fillId="25" borderId="2" xfId="0" applyFont="1" applyFill="1" applyBorder="1" applyAlignment="1" applyProtection="1">
      <alignment horizontal="center" vertical="center"/>
      <protection locked="0"/>
    </xf>
    <xf numFmtId="0" fontId="39" fillId="25" borderId="17" xfId="0" applyFont="1" applyFill="1" applyBorder="1" applyAlignment="1" applyProtection="1">
      <alignment horizontal="left" vertical="center" wrapText="1"/>
    </xf>
    <xf numFmtId="0" fontId="39" fillId="25" borderId="2" xfId="0" applyFont="1" applyFill="1" applyBorder="1" applyAlignment="1" applyProtection="1">
      <alignment horizontal="left" vertical="center" wrapText="1"/>
    </xf>
    <xf numFmtId="0" fontId="39" fillId="19" borderId="19" xfId="0" applyFont="1" applyFill="1" applyBorder="1" applyAlignment="1" applyProtection="1">
      <alignment horizontal="left" vertical="center" wrapText="1"/>
    </xf>
    <xf numFmtId="0" fontId="39" fillId="19" borderId="20" xfId="0" applyFont="1" applyFill="1" applyBorder="1" applyAlignment="1" applyProtection="1">
      <alignment horizontal="left" vertical="center" wrapText="1"/>
    </xf>
    <xf numFmtId="0" fontId="39" fillId="23" borderId="20" xfId="0" applyFont="1" applyFill="1" applyBorder="1" applyAlignment="1" applyProtection="1">
      <alignment horizontal="center" vertical="center"/>
    </xf>
    <xf numFmtId="0" fontId="38" fillId="18" borderId="29" xfId="0" applyFont="1" applyFill="1" applyBorder="1" applyAlignment="1" applyProtection="1">
      <alignment horizontal="left" vertical="center" wrapText="1"/>
    </xf>
    <xf numFmtId="0" fontId="38" fillId="18" borderId="30" xfId="0" applyFont="1" applyFill="1" applyBorder="1" applyAlignment="1" applyProtection="1">
      <alignment horizontal="left" vertical="center" wrapText="1"/>
    </xf>
    <xf numFmtId="0" fontId="38" fillId="18" borderId="30" xfId="0" applyFont="1" applyFill="1" applyBorder="1" applyAlignment="1" applyProtection="1">
      <alignment horizontal="center" vertical="center" wrapText="1"/>
    </xf>
    <xf numFmtId="0" fontId="39" fillId="25" borderId="23" xfId="0" applyFont="1" applyFill="1" applyBorder="1" applyAlignment="1" applyProtection="1">
      <alignment horizontal="left" vertical="center" wrapText="1"/>
    </xf>
    <xf numFmtId="0" fontId="39" fillId="25" borderId="24" xfId="0" applyFont="1" applyFill="1" applyBorder="1" applyAlignment="1" applyProtection="1">
      <alignment horizontal="left" vertical="center" wrapText="1"/>
    </xf>
    <xf numFmtId="0" fontId="39" fillId="25" borderId="24" xfId="0" applyFont="1" applyFill="1" applyBorder="1" applyAlignment="1" applyProtection="1">
      <alignment horizontal="center" vertical="center"/>
      <protection locked="0"/>
    </xf>
    <xf numFmtId="0" fontId="46" fillId="28" borderId="0" xfId="0" applyFont="1" applyFill="1" applyAlignment="1" applyProtection="1">
      <alignment horizontal="center"/>
    </xf>
    <xf numFmtId="0" fontId="39" fillId="25" borderId="19" xfId="0" applyFont="1" applyFill="1" applyBorder="1" applyAlignment="1" applyProtection="1">
      <alignment horizontal="left" vertical="center" wrapText="1"/>
    </xf>
    <xf numFmtId="0" fontId="39" fillId="25" borderId="20" xfId="0" applyFont="1" applyFill="1" applyBorder="1" applyAlignment="1" applyProtection="1">
      <alignment horizontal="left" vertical="center" wrapText="1"/>
    </xf>
    <xf numFmtId="0" fontId="38" fillId="18" borderId="17"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wrapText="1"/>
      <protection locked="0"/>
    </xf>
    <xf numFmtId="0" fontId="39" fillId="0" borderId="24"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47" fillId="29" borderId="0" xfId="0" applyFont="1" applyFill="1" applyAlignment="1" applyProtection="1">
      <alignment horizontal="center"/>
    </xf>
    <xf numFmtId="0" fontId="11" fillId="9" borderId="0" xfId="0" applyFont="1" applyFill="1" applyBorder="1" applyAlignment="1" applyProtection="1">
      <alignment horizontal="left" vertical="center"/>
    </xf>
    <xf numFmtId="0" fontId="0" fillId="0" borderId="2" xfId="0" applyBorder="1" applyAlignment="1" applyProtection="1">
      <alignment horizontal="center"/>
    </xf>
    <xf numFmtId="0" fontId="0" fillId="0" borderId="0" xfId="0" applyAlignment="1" applyProtection="1">
      <alignment horizontal="center"/>
    </xf>
    <xf numFmtId="0" fontId="11" fillId="10" borderId="0" xfId="0" applyFont="1" applyFill="1" applyAlignment="1" applyProtection="1">
      <alignment horizontal="left" vertical="center"/>
    </xf>
    <xf numFmtId="0" fontId="28"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23" fillId="0" borderId="29"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4" fillId="0" borderId="17" xfId="0" applyFont="1" applyBorder="1" applyAlignment="1" applyProtection="1">
      <alignment horizontal="right" vertical="center" wrapText="1"/>
    </xf>
    <xf numFmtId="0" fontId="28" fillId="2" borderId="0" xfId="0" applyFont="1" applyFill="1" applyAlignment="1" applyProtection="1">
      <alignment horizontal="center" vertical="center"/>
    </xf>
    <xf numFmtId="0" fontId="28" fillId="2" borderId="0" xfId="0" applyFont="1" applyFill="1" applyAlignment="1" applyProtection="1">
      <alignment horizontal="left" vertical="center"/>
    </xf>
    <xf numFmtId="0" fontId="11" fillId="10" borderId="0" xfId="0" applyFont="1" applyFill="1" applyAlignment="1" applyProtection="1">
      <alignment horizontal="left" vertical="center" wrapText="1"/>
    </xf>
    <xf numFmtId="0" fontId="23" fillId="0" borderId="29"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6" fillId="0" borderId="0" xfId="0" applyFont="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23" fillId="0" borderId="2" xfId="0" applyFont="1" applyBorder="1" applyAlignment="1" applyProtection="1">
      <alignment vertical="center" wrapText="1"/>
    </xf>
    <xf numFmtId="0" fontId="23" fillId="0" borderId="0" xfId="0" applyFont="1" applyAlignment="1" applyProtection="1">
      <alignment horizontal="left" vertical="center" wrapText="1"/>
    </xf>
    <xf numFmtId="0" fontId="24" fillId="0" borderId="2" xfId="0" applyFont="1" applyBorder="1" applyAlignment="1" applyProtection="1">
      <alignment vertical="center" wrapText="1"/>
    </xf>
    <xf numFmtId="9" fontId="39" fillId="5" borderId="16" xfId="0" applyNumberFormat="1" applyFont="1" applyFill="1" applyBorder="1" applyAlignment="1" applyProtection="1">
      <alignment horizontal="center" vertical="center"/>
    </xf>
    <xf numFmtId="9" fontId="39" fillId="5" borderId="24" xfId="0" applyNumberFormat="1" applyFont="1" applyFill="1" applyBorder="1" applyAlignment="1" applyProtection="1">
      <alignment horizontal="center" vertical="center"/>
    </xf>
    <xf numFmtId="0" fontId="23" fillId="30" borderId="16" xfId="0" applyFont="1" applyFill="1" applyBorder="1" applyAlignment="1" applyProtection="1">
      <alignment horizontal="center" vertical="center" wrapText="1"/>
      <protection locked="0"/>
    </xf>
    <xf numFmtId="0" fontId="23" fillId="30" borderId="24" xfId="0" applyFont="1" applyFill="1" applyBorder="1" applyAlignment="1" applyProtection="1">
      <alignment horizontal="center" vertical="center" wrapText="1"/>
      <protection locked="0"/>
    </xf>
  </cellXfs>
  <cellStyles count="4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Normal" xfId="0" builtinId="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5"/>
  <sheetViews>
    <sheetView view="pageLayout" topLeftCell="A534" workbookViewId="0">
      <selection activeCell="G515" sqref="G515"/>
    </sheetView>
  </sheetViews>
  <sheetFormatPr baseColWidth="10" defaultRowHeight="15" x14ac:dyDescent="0"/>
  <cols>
    <col min="1" max="1" width="25.5" style="3" customWidth="1"/>
    <col min="2" max="6" width="12" style="3" customWidth="1"/>
    <col min="7" max="7" width="6.6640625" style="3" customWidth="1"/>
    <col min="8" max="8" width="21.83203125" style="103" customWidth="1"/>
    <col min="9" max="12" width="10.83203125" style="103"/>
    <col min="13" max="13" width="4.1640625" style="103" customWidth="1"/>
    <col min="14" max="15" width="10.83203125" style="103"/>
    <col min="16" max="16384" width="10.83203125" style="3"/>
  </cols>
  <sheetData>
    <row r="1" spans="1:15">
      <c r="A1" s="54" t="s">
        <v>0</v>
      </c>
      <c r="B1" s="1"/>
      <c r="C1" s="1"/>
      <c r="D1" s="1"/>
      <c r="E1" s="1"/>
      <c r="F1" s="1"/>
      <c r="G1" s="1"/>
      <c r="H1" s="68"/>
      <c r="I1" s="68"/>
      <c r="J1" s="68"/>
      <c r="K1" s="68"/>
      <c r="L1" s="68"/>
      <c r="M1" s="68"/>
      <c r="N1" s="68"/>
      <c r="O1" s="68"/>
    </row>
    <row r="2" spans="1:15">
      <c r="A2" s="55" t="s">
        <v>1</v>
      </c>
      <c r="B2" s="309" t="s">
        <v>82</v>
      </c>
      <c r="C2" s="310"/>
      <c r="D2" s="310"/>
      <c r="E2" s="310"/>
      <c r="F2" s="310"/>
      <c r="G2" s="311"/>
      <c r="H2" s="68"/>
      <c r="I2" s="68"/>
      <c r="J2" s="68"/>
      <c r="K2" s="68"/>
      <c r="L2" s="68"/>
      <c r="M2" s="68"/>
      <c r="N2" s="68"/>
      <c r="O2" s="68"/>
    </row>
    <row r="3" spans="1:15">
      <c r="A3" s="55" t="s">
        <v>2</v>
      </c>
      <c r="B3" s="309" t="s">
        <v>82</v>
      </c>
      <c r="C3" s="310"/>
      <c r="D3" s="310"/>
      <c r="E3" s="310"/>
      <c r="F3" s="310"/>
      <c r="G3" s="311"/>
      <c r="H3" s="68"/>
      <c r="I3" s="68"/>
      <c r="J3" s="68"/>
      <c r="K3" s="68"/>
      <c r="L3" s="68"/>
      <c r="M3" s="68"/>
      <c r="N3" s="68"/>
      <c r="O3" s="68"/>
    </row>
    <row r="4" spans="1:15">
      <c r="A4" s="55" t="s">
        <v>3</v>
      </c>
      <c r="B4" s="309" t="s">
        <v>82</v>
      </c>
      <c r="C4" s="310"/>
      <c r="D4" s="310"/>
      <c r="E4" s="310"/>
      <c r="F4" s="310"/>
      <c r="G4" s="311"/>
      <c r="H4" s="68"/>
      <c r="I4" s="68"/>
      <c r="J4" s="68"/>
      <c r="K4" s="68"/>
      <c r="L4" s="68"/>
      <c r="M4" s="68"/>
      <c r="N4" s="68"/>
      <c r="O4" s="68"/>
    </row>
    <row r="5" spans="1:15">
      <c r="A5" s="55" t="s">
        <v>4</v>
      </c>
      <c r="B5" s="309" t="s">
        <v>82</v>
      </c>
      <c r="C5" s="310"/>
      <c r="D5" s="310"/>
      <c r="E5" s="310"/>
      <c r="F5" s="310"/>
      <c r="G5" s="311"/>
      <c r="H5" s="68"/>
      <c r="I5" s="68"/>
      <c r="J5" s="68"/>
      <c r="K5" s="68"/>
      <c r="L5" s="68"/>
      <c r="M5" s="68"/>
      <c r="N5" s="68"/>
      <c r="O5" s="68"/>
    </row>
    <row r="6" spans="1:15">
      <c r="A6" s="55" t="s">
        <v>5</v>
      </c>
      <c r="B6" s="309" t="s">
        <v>82</v>
      </c>
      <c r="C6" s="310"/>
      <c r="D6" s="310"/>
      <c r="E6" s="310"/>
      <c r="F6" s="310"/>
      <c r="G6" s="311"/>
      <c r="H6" s="68"/>
      <c r="I6" s="68"/>
      <c r="J6" s="68"/>
      <c r="K6" s="68"/>
      <c r="L6" s="68"/>
      <c r="M6" s="68"/>
      <c r="N6" s="68"/>
      <c r="O6" s="68"/>
    </row>
    <row r="7" spans="1:15">
      <c r="A7" s="55" t="s">
        <v>6</v>
      </c>
      <c r="B7" s="309" t="s">
        <v>82</v>
      </c>
      <c r="C7" s="310"/>
      <c r="D7" s="310"/>
      <c r="E7" s="310"/>
      <c r="F7" s="310"/>
      <c r="G7" s="311"/>
      <c r="H7" s="68"/>
      <c r="I7" s="68"/>
      <c r="J7" s="68"/>
      <c r="K7" s="68"/>
      <c r="L7" s="68"/>
      <c r="M7" s="68"/>
      <c r="N7" s="68"/>
      <c r="O7" s="68"/>
    </row>
    <row r="8" spans="1:15">
      <c r="A8" s="55" t="s">
        <v>7</v>
      </c>
      <c r="B8" s="309" t="s">
        <v>82</v>
      </c>
      <c r="C8" s="310"/>
      <c r="D8" s="310"/>
      <c r="E8" s="310"/>
      <c r="F8" s="310"/>
      <c r="G8" s="311"/>
      <c r="H8" s="68"/>
      <c r="I8" s="68"/>
      <c r="J8" s="68"/>
      <c r="K8" s="68"/>
      <c r="L8" s="68"/>
      <c r="M8" s="68"/>
      <c r="N8" s="68"/>
      <c r="O8" s="68"/>
    </row>
    <row r="9" spans="1:15">
      <c r="A9" s="55" t="s">
        <v>8</v>
      </c>
      <c r="B9" s="309" t="s">
        <v>82</v>
      </c>
      <c r="C9" s="310"/>
      <c r="D9" s="310"/>
      <c r="E9" s="310"/>
      <c r="F9" s="310"/>
      <c r="G9" s="311"/>
      <c r="H9" s="68"/>
      <c r="I9" s="68"/>
      <c r="J9" s="68"/>
      <c r="K9" s="68"/>
      <c r="L9" s="68"/>
      <c r="M9" s="68"/>
      <c r="N9" s="68"/>
      <c r="O9" s="68"/>
    </row>
    <row r="10" spans="1:15">
      <c r="A10" s="55" t="s">
        <v>9</v>
      </c>
      <c r="B10" s="309" t="s">
        <v>82</v>
      </c>
      <c r="C10" s="310"/>
      <c r="D10" s="310"/>
      <c r="E10" s="310"/>
      <c r="F10" s="310"/>
      <c r="G10" s="311"/>
      <c r="H10" s="68"/>
      <c r="I10" s="68"/>
      <c r="J10" s="68"/>
      <c r="K10" s="68"/>
      <c r="L10" s="68"/>
      <c r="M10" s="68"/>
      <c r="N10" s="68"/>
      <c r="O10" s="68"/>
    </row>
    <row r="11" spans="1:15">
      <c r="A11" s="55" t="s">
        <v>10</v>
      </c>
      <c r="B11" s="309" t="s">
        <v>82</v>
      </c>
      <c r="C11" s="310"/>
      <c r="D11" s="310"/>
      <c r="E11" s="310"/>
      <c r="F11" s="310"/>
      <c r="G11" s="311"/>
      <c r="H11" s="68"/>
      <c r="I11" s="68"/>
      <c r="J11" s="68"/>
      <c r="K11" s="68"/>
      <c r="L11" s="68"/>
      <c r="M11" s="68"/>
      <c r="N11" s="68"/>
      <c r="O11" s="68"/>
    </row>
    <row r="12" spans="1:15">
      <c r="A12" s="55" t="s">
        <v>11</v>
      </c>
      <c r="B12" s="309" t="s">
        <v>82</v>
      </c>
      <c r="C12" s="310"/>
      <c r="D12" s="310"/>
      <c r="E12" s="310"/>
      <c r="F12" s="310"/>
      <c r="G12" s="311"/>
      <c r="H12" s="68"/>
      <c r="I12" s="68"/>
      <c r="J12" s="68"/>
      <c r="K12" s="68"/>
      <c r="L12" s="68"/>
      <c r="M12" s="68"/>
      <c r="N12" s="68"/>
      <c r="O12" s="68"/>
    </row>
    <row r="13" spans="1:15">
      <c r="A13" s="55" t="s">
        <v>12</v>
      </c>
      <c r="B13" s="309" t="s">
        <v>82</v>
      </c>
      <c r="C13" s="310"/>
      <c r="D13" s="310"/>
      <c r="E13" s="310"/>
      <c r="F13" s="310"/>
      <c r="G13" s="311"/>
      <c r="H13" s="68"/>
      <c r="I13" s="68"/>
      <c r="J13" s="68"/>
      <c r="K13" s="68"/>
      <c r="L13" s="68"/>
      <c r="M13" s="68"/>
      <c r="N13" s="68"/>
      <c r="O13" s="68"/>
    </row>
    <row r="14" spans="1:15">
      <c r="A14" s="55" t="s">
        <v>13</v>
      </c>
      <c r="B14" s="309" t="s">
        <v>82</v>
      </c>
      <c r="C14" s="310"/>
      <c r="D14" s="310"/>
      <c r="E14" s="310"/>
      <c r="F14" s="310"/>
      <c r="G14" s="311"/>
      <c r="H14" s="68"/>
      <c r="I14" s="68"/>
      <c r="J14" s="68"/>
      <c r="K14" s="68"/>
      <c r="L14" s="68"/>
      <c r="M14" s="68"/>
      <c r="N14" s="68"/>
      <c r="O14" s="68"/>
    </row>
    <row r="15" spans="1:15">
      <c r="A15" s="55" t="s">
        <v>14</v>
      </c>
      <c r="B15" s="309" t="s">
        <v>82</v>
      </c>
      <c r="C15" s="310"/>
      <c r="D15" s="310"/>
      <c r="E15" s="310"/>
      <c r="F15" s="310"/>
      <c r="G15" s="311"/>
      <c r="H15" s="68"/>
      <c r="I15" s="68"/>
      <c r="J15" s="68"/>
      <c r="K15" s="68"/>
      <c r="L15" s="68"/>
      <c r="M15" s="68"/>
      <c r="N15" s="68"/>
      <c r="O15" s="68"/>
    </row>
    <row r="16" spans="1:15">
      <c r="A16" s="55" t="s">
        <v>15</v>
      </c>
      <c r="B16" s="309" t="s">
        <v>82</v>
      </c>
      <c r="C16" s="310"/>
      <c r="D16" s="310"/>
      <c r="E16" s="310"/>
      <c r="F16" s="310"/>
      <c r="G16" s="311"/>
      <c r="H16" s="68"/>
      <c r="I16" s="68"/>
      <c r="J16" s="68"/>
      <c r="K16" s="68"/>
      <c r="L16" s="68"/>
      <c r="M16" s="68"/>
      <c r="N16" s="68"/>
      <c r="O16" s="68"/>
    </row>
    <row r="17" spans="1:15">
      <c r="A17" s="55" t="s">
        <v>16</v>
      </c>
      <c r="B17" s="309" t="s">
        <v>82</v>
      </c>
      <c r="C17" s="310"/>
      <c r="D17" s="310"/>
      <c r="E17" s="310"/>
      <c r="F17" s="310"/>
      <c r="G17" s="311"/>
      <c r="H17" s="68"/>
      <c r="I17" s="68"/>
      <c r="J17" s="68"/>
      <c r="K17" s="68"/>
      <c r="L17" s="68"/>
      <c r="M17" s="68"/>
      <c r="N17" s="68"/>
      <c r="O17" s="68"/>
    </row>
    <row r="18" spans="1:15">
      <c r="A18" s="55" t="s">
        <v>17</v>
      </c>
      <c r="B18" s="309" t="s">
        <v>82</v>
      </c>
      <c r="C18" s="310"/>
      <c r="D18" s="310"/>
      <c r="E18" s="310"/>
      <c r="F18" s="310"/>
      <c r="G18" s="311"/>
      <c r="H18" s="68"/>
      <c r="I18" s="68"/>
      <c r="J18" s="68"/>
      <c r="K18" s="68"/>
      <c r="L18" s="68"/>
      <c r="M18" s="68"/>
      <c r="N18" s="68"/>
      <c r="O18" s="68"/>
    </row>
    <row r="19" spans="1:15">
      <c r="A19" s="55" t="s">
        <v>18</v>
      </c>
      <c r="B19" s="309" t="s">
        <v>82</v>
      </c>
      <c r="C19" s="310"/>
      <c r="D19" s="310"/>
      <c r="E19" s="310"/>
      <c r="F19" s="310"/>
      <c r="G19" s="311"/>
      <c r="H19" s="68"/>
      <c r="I19" s="68"/>
      <c r="J19" s="68"/>
      <c r="K19" s="68"/>
      <c r="L19" s="68"/>
      <c r="M19" s="68"/>
      <c r="N19" s="68"/>
      <c r="O19" s="68"/>
    </row>
    <row r="20" spans="1:15" ht="19" customHeight="1">
      <c r="A20" s="55" t="s">
        <v>19</v>
      </c>
      <c r="B20" s="309" t="s">
        <v>82</v>
      </c>
      <c r="C20" s="310"/>
      <c r="D20" s="310"/>
      <c r="E20" s="310"/>
      <c r="F20" s="310"/>
      <c r="G20" s="311"/>
      <c r="H20" s="68"/>
      <c r="I20" s="68"/>
      <c r="J20" s="68"/>
      <c r="K20" s="68"/>
      <c r="L20" s="68"/>
      <c r="M20" s="68"/>
      <c r="N20" s="68"/>
      <c r="O20" s="68"/>
    </row>
    <row r="21" spans="1:15" ht="19" customHeight="1">
      <c r="A21" s="4"/>
      <c r="B21" s="5"/>
      <c r="C21" s="5"/>
      <c r="D21" s="5"/>
      <c r="E21" s="5"/>
      <c r="F21" s="5"/>
      <c r="G21" s="5"/>
      <c r="H21" s="68"/>
      <c r="I21" s="68"/>
      <c r="J21" s="68"/>
      <c r="K21" s="68"/>
      <c r="L21" s="68"/>
      <c r="M21" s="68"/>
      <c r="N21" s="68"/>
      <c r="O21" s="68"/>
    </row>
    <row r="22" spans="1:15" ht="19" customHeight="1">
      <c r="A22" s="54" t="s">
        <v>157</v>
      </c>
      <c r="B22" s="56"/>
      <c r="C22" s="5"/>
      <c r="D22" s="5"/>
      <c r="E22" s="5"/>
      <c r="F22" s="5"/>
      <c r="G22" s="5"/>
      <c r="H22" s="68"/>
      <c r="I22" s="68"/>
      <c r="J22" s="68"/>
      <c r="K22" s="68"/>
      <c r="L22" s="68"/>
      <c r="M22" s="68"/>
      <c r="N22" s="68"/>
      <c r="O22" s="68"/>
    </row>
    <row r="23" spans="1:15" ht="24" customHeight="1">
      <c r="A23" s="368" t="s">
        <v>158</v>
      </c>
      <c r="B23" s="368"/>
      <c r="C23" s="316" t="s">
        <v>82</v>
      </c>
      <c r="D23" s="316"/>
      <c r="E23" s="5"/>
      <c r="F23" s="5"/>
      <c r="G23" s="5"/>
      <c r="H23" s="68"/>
      <c r="I23" s="68"/>
      <c r="J23" s="68"/>
      <c r="K23" s="68"/>
      <c r="L23" s="68"/>
      <c r="M23" s="68"/>
      <c r="N23" s="68"/>
      <c r="O23" s="68"/>
    </row>
    <row r="24" spans="1:15">
      <c r="A24" s="368" t="s">
        <v>159</v>
      </c>
      <c r="B24" s="368"/>
      <c r="C24" s="316" t="s">
        <v>82</v>
      </c>
      <c r="D24" s="316"/>
      <c r="E24" s="5"/>
      <c r="F24" s="5"/>
      <c r="G24" s="5"/>
      <c r="H24" s="68"/>
      <c r="I24" s="68"/>
      <c r="J24" s="68"/>
      <c r="K24" s="68"/>
      <c r="L24" s="68"/>
      <c r="M24" s="68"/>
      <c r="N24" s="68"/>
      <c r="O24" s="68"/>
    </row>
    <row r="25" spans="1:15">
      <c r="A25" s="57"/>
      <c r="B25" s="57"/>
      <c r="C25" s="57"/>
      <c r="D25" s="57"/>
      <c r="E25" s="57"/>
      <c r="F25" s="57"/>
      <c r="G25" s="57"/>
      <c r="H25" s="68"/>
      <c r="I25" s="68"/>
      <c r="J25" s="68"/>
      <c r="K25" s="68"/>
      <c r="L25" s="68"/>
      <c r="M25" s="68"/>
      <c r="N25" s="68"/>
      <c r="O25" s="68"/>
    </row>
    <row r="26" spans="1:15">
      <c r="A26" s="54" t="s">
        <v>20</v>
      </c>
      <c r="B26" s="57"/>
      <c r="C26" s="57"/>
      <c r="D26" s="57"/>
      <c r="E26" s="57"/>
      <c r="F26" s="57"/>
      <c r="G26" s="57"/>
      <c r="H26" s="68"/>
      <c r="I26" s="68"/>
      <c r="J26" s="68"/>
      <c r="K26" s="68"/>
      <c r="L26" s="68"/>
      <c r="M26" s="68"/>
      <c r="N26" s="68"/>
      <c r="O26" s="68"/>
    </row>
    <row r="27" spans="1:15" ht="43" customHeight="1">
      <c r="A27" s="312" t="s">
        <v>21</v>
      </c>
      <c r="B27" s="312"/>
      <c r="C27" s="312"/>
      <c r="D27" s="313" t="s">
        <v>46</v>
      </c>
      <c r="E27" s="314"/>
      <c r="F27" s="314"/>
      <c r="G27" s="315"/>
      <c r="H27" s="68"/>
      <c r="I27" s="68"/>
      <c r="J27" s="68"/>
      <c r="K27" s="68"/>
      <c r="L27" s="68"/>
      <c r="M27" s="68"/>
      <c r="N27" s="68"/>
      <c r="O27" s="68"/>
    </row>
    <row r="28" spans="1:15" ht="23" customHeight="1">
      <c r="A28" s="312" t="s">
        <v>22</v>
      </c>
      <c r="B28" s="312"/>
      <c r="C28" s="312"/>
      <c r="D28" s="320" t="s">
        <v>82</v>
      </c>
      <c r="E28" s="320"/>
      <c r="F28" s="320"/>
      <c r="G28" s="6"/>
      <c r="H28" s="68"/>
      <c r="I28" s="68"/>
      <c r="J28" s="68"/>
      <c r="K28" s="68"/>
      <c r="L28" s="68"/>
      <c r="M28" s="68"/>
      <c r="N28" s="68"/>
      <c r="O28" s="68"/>
    </row>
    <row r="29" spans="1:15" ht="35" customHeight="1">
      <c r="A29" s="312" t="s">
        <v>83</v>
      </c>
      <c r="B29" s="312"/>
      <c r="C29" s="312"/>
      <c r="D29" s="320" t="s">
        <v>82</v>
      </c>
      <c r="E29" s="320"/>
      <c r="F29" s="320"/>
      <c r="G29" s="6"/>
      <c r="H29" s="68"/>
      <c r="I29" s="68"/>
      <c r="J29" s="68"/>
      <c r="K29" s="68"/>
      <c r="L29" s="68"/>
      <c r="M29" s="68"/>
      <c r="N29" s="68"/>
      <c r="O29" s="68"/>
    </row>
    <row r="30" spans="1:15" ht="31" customHeight="1">
      <c r="A30" s="312" t="s">
        <v>36</v>
      </c>
      <c r="B30" s="312"/>
      <c r="C30" s="312"/>
      <c r="D30" s="320" t="s">
        <v>82</v>
      </c>
      <c r="E30" s="320"/>
      <c r="F30" s="320"/>
      <c r="G30" s="6"/>
      <c r="H30" s="68"/>
      <c r="I30" s="68"/>
      <c r="J30" s="68"/>
      <c r="K30" s="68"/>
      <c r="L30" s="68"/>
      <c r="M30" s="68"/>
      <c r="N30" s="68"/>
      <c r="O30" s="68"/>
    </row>
    <row r="31" spans="1:15" ht="57" customHeight="1">
      <c r="A31" s="312" t="s">
        <v>715</v>
      </c>
      <c r="B31" s="312"/>
      <c r="C31" s="312"/>
      <c r="D31" s="320" t="s">
        <v>82</v>
      </c>
      <c r="E31" s="320"/>
      <c r="F31" s="320"/>
      <c r="G31" s="6"/>
      <c r="H31" s="68"/>
      <c r="I31" s="68"/>
      <c r="J31" s="68"/>
      <c r="K31" s="68"/>
      <c r="L31" s="68"/>
      <c r="M31" s="68"/>
      <c r="N31" s="68"/>
      <c r="O31" s="68"/>
    </row>
    <row r="32" spans="1:15" ht="30" customHeight="1">
      <c r="A32" s="312" t="s">
        <v>37</v>
      </c>
      <c r="B32" s="312"/>
      <c r="C32" s="312"/>
      <c r="D32" s="320" t="s">
        <v>82</v>
      </c>
      <c r="E32" s="320"/>
      <c r="F32" s="320"/>
      <c r="G32" s="6"/>
      <c r="H32" s="68"/>
      <c r="I32" s="68"/>
      <c r="J32" s="68"/>
      <c r="K32" s="68"/>
      <c r="L32" s="68"/>
      <c r="M32" s="68"/>
      <c r="N32" s="68"/>
      <c r="O32" s="68"/>
    </row>
    <row r="33" spans="1:15" ht="19" customHeight="1">
      <c r="A33" s="312" t="s">
        <v>38</v>
      </c>
      <c r="B33" s="312"/>
      <c r="C33" s="312"/>
      <c r="D33" s="320" t="s">
        <v>82</v>
      </c>
      <c r="E33" s="320"/>
      <c r="F33" s="320"/>
      <c r="G33" s="6"/>
      <c r="H33" s="68"/>
      <c r="I33" s="68"/>
      <c r="J33" s="68"/>
      <c r="K33" s="68"/>
      <c r="L33" s="68"/>
      <c r="M33" s="68"/>
      <c r="N33" s="68"/>
      <c r="O33" s="68"/>
    </row>
    <row r="34" spans="1:15" ht="30" customHeight="1">
      <c r="A34" s="312" t="s">
        <v>47</v>
      </c>
      <c r="B34" s="312"/>
      <c r="C34" s="312"/>
      <c r="D34" s="313" t="s">
        <v>90</v>
      </c>
      <c r="E34" s="314"/>
      <c r="F34" s="314"/>
      <c r="G34" s="315"/>
      <c r="H34" s="68"/>
      <c r="I34" s="68"/>
      <c r="J34" s="68"/>
      <c r="K34" s="68"/>
      <c r="L34" s="68"/>
      <c r="M34" s="68"/>
      <c r="N34" s="68"/>
      <c r="O34" s="68"/>
    </row>
    <row r="35" spans="1:15">
      <c r="A35" s="312" t="s">
        <v>48</v>
      </c>
      <c r="B35" s="312"/>
      <c r="C35" s="312"/>
      <c r="D35" s="317">
        <v>0</v>
      </c>
      <c r="E35" s="318"/>
      <c r="F35" s="318"/>
      <c r="G35" s="319"/>
      <c r="H35" s="68"/>
      <c r="I35" s="68"/>
      <c r="J35" s="68"/>
      <c r="K35" s="68"/>
      <c r="L35" s="68"/>
      <c r="M35" s="68"/>
      <c r="N35" s="68"/>
      <c r="O35" s="68"/>
    </row>
    <row r="36" spans="1:15">
      <c r="A36" s="312" t="s">
        <v>49</v>
      </c>
      <c r="B36" s="312"/>
      <c r="C36" s="312"/>
      <c r="D36" s="320" t="s">
        <v>82</v>
      </c>
      <c r="E36" s="320"/>
      <c r="F36" s="320"/>
      <c r="G36" s="6"/>
      <c r="H36" s="68"/>
      <c r="I36" s="68"/>
      <c r="J36" s="68"/>
      <c r="K36" s="68"/>
      <c r="L36" s="68"/>
      <c r="M36" s="68"/>
      <c r="N36" s="68"/>
      <c r="O36" s="68"/>
    </row>
    <row r="37" spans="1:15" ht="43" customHeight="1">
      <c r="A37" s="312" t="s">
        <v>50</v>
      </c>
      <c r="B37" s="312"/>
      <c r="C37" s="312"/>
      <c r="D37" s="320" t="s">
        <v>82</v>
      </c>
      <c r="E37" s="320"/>
      <c r="F37" s="320"/>
      <c r="G37" s="6"/>
      <c r="H37" s="101"/>
      <c r="I37" s="68"/>
      <c r="J37" s="68"/>
      <c r="K37" s="68"/>
      <c r="L37" s="68"/>
      <c r="M37" s="68"/>
      <c r="N37" s="68"/>
      <c r="O37" s="68"/>
    </row>
    <row r="38" spans="1:15">
      <c r="A38" s="312" t="s">
        <v>51</v>
      </c>
      <c r="B38" s="312"/>
      <c r="C38" s="312"/>
      <c r="D38" s="320" t="s">
        <v>82</v>
      </c>
      <c r="E38" s="320"/>
      <c r="F38" s="320"/>
      <c r="G38" s="6"/>
      <c r="H38" s="72"/>
      <c r="I38" s="68"/>
      <c r="J38" s="68"/>
      <c r="K38" s="68"/>
      <c r="L38" s="68"/>
      <c r="M38" s="68"/>
      <c r="N38" s="68"/>
      <c r="O38" s="68"/>
    </row>
    <row r="39" spans="1:15">
      <c r="A39" s="312" t="s">
        <v>52</v>
      </c>
      <c r="B39" s="312"/>
      <c r="C39" s="312"/>
      <c r="D39" s="320" t="s">
        <v>82</v>
      </c>
      <c r="E39" s="320"/>
      <c r="F39" s="320"/>
      <c r="G39" s="6"/>
      <c r="H39" s="102"/>
      <c r="I39" s="68"/>
      <c r="J39" s="68"/>
      <c r="K39" s="68"/>
      <c r="L39" s="68"/>
      <c r="M39" s="68"/>
      <c r="N39" s="68"/>
      <c r="O39" s="68"/>
    </row>
    <row r="40" spans="1:15" ht="57" customHeight="1">
      <c r="A40" s="312" t="s">
        <v>53</v>
      </c>
      <c r="B40" s="312"/>
      <c r="C40" s="312"/>
      <c r="D40" s="320" t="s">
        <v>82</v>
      </c>
      <c r="E40" s="320"/>
      <c r="F40" s="320"/>
      <c r="G40" s="6"/>
      <c r="H40" s="68"/>
      <c r="I40" s="68"/>
      <c r="J40" s="68"/>
      <c r="K40" s="68"/>
      <c r="L40" s="68"/>
      <c r="M40" s="68"/>
      <c r="N40" s="68"/>
      <c r="O40" s="68"/>
    </row>
    <row r="41" spans="1:15" ht="29" customHeight="1">
      <c r="A41" s="312" t="s">
        <v>54</v>
      </c>
      <c r="B41" s="312"/>
      <c r="C41" s="312"/>
      <c r="D41" s="335" t="s">
        <v>82</v>
      </c>
      <c r="E41" s="335"/>
      <c r="F41" s="335"/>
      <c r="G41" s="6"/>
      <c r="H41" s="68"/>
      <c r="I41" s="68"/>
      <c r="J41" s="68"/>
      <c r="K41" s="68"/>
      <c r="L41" s="68"/>
      <c r="M41" s="68"/>
      <c r="N41" s="68"/>
      <c r="O41" s="68"/>
    </row>
    <row r="42" spans="1:15" ht="29" customHeight="1">
      <c r="A42" s="312" t="s">
        <v>55</v>
      </c>
      <c r="B42" s="312"/>
      <c r="C42" s="312"/>
      <c r="D42" s="320" t="s">
        <v>82</v>
      </c>
      <c r="E42" s="320"/>
      <c r="F42" s="320"/>
      <c r="G42" s="6"/>
      <c r="H42" s="68"/>
      <c r="I42" s="68"/>
      <c r="J42" s="68"/>
      <c r="K42" s="68"/>
      <c r="L42" s="68"/>
      <c r="M42" s="68"/>
      <c r="N42" s="68"/>
      <c r="O42" s="68"/>
    </row>
    <row r="43" spans="1:15" ht="29" customHeight="1">
      <c r="A43" s="312" t="s">
        <v>56</v>
      </c>
      <c r="B43" s="312"/>
      <c r="C43" s="312"/>
      <c r="D43" s="320" t="s">
        <v>82</v>
      </c>
      <c r="E43" s="320"/>
      <c r="F43" s="320"/>
      <c r="G43" s="6"/>
      <c r="H43" s="68"/>
      <c r="I43" s="68"/>
      <c r="J43" s="68"/>
      <c r="K43" s="68"/>
      <c r="L43" s="68"/>
      <c r="M43" s="68"/>
      <c r="N43" s="68"/>
      <c r="O43" s="68"/>
    </row>
    <row r="44" spans="1:15" ht="17" customHeight="1">
      <c r="A44" s="58"/>
      <c r="B44" s="58"/>
      <c r="C44" s="58"/>
      <c r="D44" s="9"/>
      <c r="E44" s="9"/>
      <c r="F44" s="9"/>
      <c r="G44" s="10"/>
      <c r="H44" s="68"/>
      <c r="I44" s="68"/>
      <c r="J44" s="68"/>
      <c r="K44" s="68"/>
      <c r="L44" s="68"/>
      <c r="M44" s="68"/>
      <c r="N44" s="68"/>
      <c r="O44" s="68"/>
    </row>
    <row r="45" spans="1:15">
      <c r="A45" s="59" t="s">
        <v>39</v>
      </c>
      <c r="B45" s="57"/>
      <c r="C45" s="57"/>
      <c r="D45" s="1"/>
      <c r="E45" s="1"/>
      <c r="F45" s="1"/>
      <c r="G45" s="1"/>
      <c r="H45" s="68"/>
      <c r="I45" s="68"/>
      <c r="J45" s="68"/>
      <c r="K45" s="68"/>
      <c r="L45" s="68"/>
      <c r="M45" s="68"/>
      <c r="N45" s="68"/>
      <c r="O45" s="68"/>
    </row>
    <row r="46" spans="1:15">
      <c r="A46" s="60"/>
      <c r="B46" s="57"/>
      <c r="C46" s="57"/>
      <c r="D46" s="1"/>
      <c r="E46" s="1"/>
      <c r="F46" s="1"/>
      <c r="G46" s="1"/>
      <c r="H46" s="68"/>
      <c r="I46" s="68"/>
      <c r="J46" s="68"/>
      <c r="K46" s="68"/>
      <c r="L46" s="68"/>
      <c r="M46" s="68"/>
      <c r="N46" s="68"/>
      <c r="O46" s="68"/>
    </row>
    <row r="47" spans="1:15">
      <c r="A47" s="61" t="s">
        <v>40</v>
      </c>
      <c r="B47" s="334" t="s">
        <v>82</v>
      </c>
      <c r="C47" s="334"/>
      <c r="D47" s="334"/>
      <c r="E47" s="334"/>
      <c r="F47" s="334"/>
      <c r="G47" s="334"/>
      <c r="H47" s="68"/>
      <c r="I47" s="68"/>
      <c r="J47" s="68"/>
      <c r="K47" s="68"/>
      <c r="L47" s="68"/>
      <c r="M47" s="68"/>
      <c r="N47" s="68"/>
      <c r="O47" s="68"/>
    </row>
    <row r="48" spans="1:15">
      <c r="A48" s="61" t="s">
        <v>12</v>
      </c>
      <c r="B48" s="334" t="s">
        <v>82</v>
      </c>
      <c r="C48" s="334"/>
      <c r="D48" s="334"/>
      <c r="E48" s="334"/>
      <c r="F48" s="334"/>
      <c r="G48" s="334"/>
      <c r="H48" s="68"/>
      <c r="I48" s="68"/>
      <c r="J48" s="68"/>
      <c r="K48" s="68"/>
      <c r="L48" s="68"/>
      <c r="M48" s="68"/>
      <c r="N48" s="68"/>
      <c r="O48" s="68"/>
    </row>
    <row r="49" spans="1:15">
      <c r="A49" s="61" t="s">
        <v>13</v>
      </c>
      <c r="B49" s="334" t="s">
        <v>82</v>
      </c>
      <c r="C49" s="334"/>
      <c r="D49" s="334"/>
      <c r="E49" s="334"/>
      <c r="F49" s="334"/>
      <c r="G49" s="334"/>
      <c r="H49" s="68"/>
      <c r="I49" s="68"/>
      <c r="J49" s="68"/>
      <c r="K49" s="68"/>
      <c r="L49" s="68"/>
      <c r="M49" s="68"/>
      <c r="N49" s="68"/>
      <c r="O49" s="68"/>
    </row>
    <row r="50" spans="1:15">
      <c r="A50" s="61" t="s">
        <v>14</v>
      </c>
      <c r="B50" s="334" t="s">
        <v>82</v>
      </c>
      <c r="C50" s="334"/>
      <c r="D50" s="334"/>
      <c r="E50" s="334"/>
      <c r="F50" s="334"/>
      <c r="G50" s="334"/>
      <c r="H50" s="68"/>
      <c r="I50" s="68"/>
      <c r="J50" s="68"/>
      <c r="K50" s="68"/>
      <c r="L50" s="68"/>
      <c r="M50" s="68"/>
      <c r="N50" s="68"/>
      <c r="O50" s="68"/>
    </row>
    <row r="51" spans="1:15">
      <c r="A51" s="62"/>
      <c r="B51" s="1"/>
      <c r="C51" s="1"/>
      <c r="D51" s="1"/>
      <c r="E51" s="1"/>
      <c r="F51" s="1"/>
      <c r="G51" s="1"/>
      <c r="H51" s="68"/>
      <c r="I51" s="68"/>
      <c r="J51" s="68"/>
      <c r="K51" s="68"/>
      <c r="L51" s="68"/>
      <c r="M51" s="68"/>
      <c r="N51" s="68"/>
      <c r="O51" s="68"/>
    </row>
    <row r="52" spans="1:15" ht="24">
      <c r="A52" s="61" t="s">
        <v>42</v>
      </c>
      <c r="B52" s="324" t="s">
        <v>82</v>
      </c>
      <c r="C52" s="324"/>
      <c r="D52" s="324"/>
      <c r="E52" s="324"/>
      <c r="F52" s="324"/>
      <c r="G52" s="13"/>
      <c r="H52" s="68"/>
      <c r="I52" s="68"/>
      <c r="J52" s="68"/>
      <c r="K52" s="68"/>
      <c r="L52" s="68"/>
      <c r="M52" s="68"/>
      <c r="N52" s="68"/>
      <c r="O52" s="68"/>
    </row>
    <row r="53" spans="1:15" ht="24">
      <c r="A53" s="61" t="s">
        <v>43</v>
      </c>
      <c r="B53" s="324" t="s">
        <v>82</v>
      </c>
      <c r="C53" s="324"/>
      <c r="D53" s="324"/>
      <c r="E53" s="324"/>
      <c r="F53" s="324"/>
      <c r="G53" s="13"/>
      <c r="H53" s="68"/>
      <c r="I53" s="68"/>
      <c r="J53" s="68"/>
      <c r="K53" s="68"/>
      <c r="L53" s="68"/>
      <c r="M53" s="68"/>
      <c r="N53" s="68"/>
      <c r="O53" s="68"/>
    </row>
    <row r="54" spans="1:15" ht="24">
      <c r="A54" s="61" t="s">
        <v>44</v>
      </c>
      <c r="B54" s="324" t="s">
        <v>82</v>
      </c>
      <c r="C54" s="324"/>
      <c r="D54" s="324"/>
      <c r="E54" s="324"/>
      <c r="F54" s="324"/>
      <c r="G54" s="13"/>
      <c r="H54" s="68"/>
      <c r="I54" s="68"/>
      <c r="J54" s="68"/>
      <c r="K54" s="68"/>
      <c r="L54" s="68"/>
      <c r="M54" s="68"/>
      <c r="N54" s="68"/>
      <c r="O54" s="68"/>
    </row>
    <row r="55" spans="1:15">
      <c r="A55" s="62"/>
      <c r="B55" s="1"/>
      <c r="C55" s="1"/>
      <c r="D55" s="1"/>
      <c r="E55" s="1"/>
      <c r="F55" s="1"/>
      <c r="G55" s="1"/>
      <c r="H55" s="68"/>
      <c r="I55" s="68"/>
      <c r="J55" s="68"/>
      <c r="K55" s="68"/>
      <c r="L55" s="68"/>
      <c r="M55" s="68"/>
      <c r="N55" s="68"/>
      <c r="O55" s="68"/>
    </row>
    <row r="56" spans="1:15">
      <c r="A56" s="60" t="s">
        <v>45</v>
      </c>
      <c r="B56" s="1"/>
      <c r="C56" s="1"/>
      <c r="D56" s="1"/>
      <c r="E56" s="1"/>
      <c r="F56" s="1"/>
      <c r="G56" s="1"/>
      <c r="H56" s="68"/>
      <c r="I56" s="68"/>
      <c r="J56" s="68"/>
      <c r="K56" s="68"/>
      <c r="L56" s="68"/>
      <c r="M56" s="68"/>
      <c r="N56" s="68"/>
      <c r="O56" s="68"/>
    </row>
    <row r="57" spans="1:15">
      <c r="A57" s="325" t="s">
        <v>82</v>
      </c>
      <c r="B57" s="326"/>
      <c r="C57" s="326"/>
      <c r="D57" s="326"/>
      <c r="E57" s="326"/>
      <c r="F57" s="326"/>
      <c r="G57" s="327"/>
      <c r="H57" s="68"/>
      <c r="I57" s="68"/>
      <c r="J57" s="68"/>
      <c r="K57" s="68"/>
      <c r="L57" s="68"/>
      <c r="M57" s="68"/>
      <c r="N57" s="68"/>
      <c r="O57" s="68"/>
    </row>
    <row r="58" spans="1:15">
      <c r="A58" s="328"/>
      <c r="B58" s="329"/>
      <c r="C58" s="329"/>
      <c r="D58" s="329"/>
      <c r="E58" s="329"/>
      <c r="F58" s="329"/>
      <c r="G58" s="330"/>
      <c r="H58" s="68"/>
      <c r="I58" s="68"/>
      <c r="J58" s="68"/>
      <c r="K58" s="68"/>
      <c r="L58" s="68"/>
      <c r="M58" s="68"/>
      <c r="N58" s="68"/>
      <c r="O58" s="68"/>
    </row>
    <row r="59" spans="1:15">
      <c r="A59" s="331"/>
      <c r="B59" s="332"/>
      <c r="C59" s="332"/>
      <c r="D59" s="332"/>
      <c r="E59" s="332"/>
      <c r="F59" s="332"/>
      <c r="G59" s="333"/>
      <c r="H59" s="68"/>
      <c r="I59" s="68"/>
      <c r="J59" s="68"/>
      <c r="K59" s="68"/>
      <c r="L59" s="68"/>
      <c r="M59" s="68"/>
      <c r="N59" s="68"/>
      <c r="O59" s="68"/>
    </row>
    <row r="60" spans="1:15">
      <c r="A60" s="63"/>
      <c r="B60" s="63"/>
      <c r="C60" s="63"/>
      <c r="D60" s="63"/>
      <c r="E60" s="63"/>
      <c r="F60" s="63"/>
      <c r="G60" s="63"/>
      <c r="H60" s="68"/>
      <c r="I60" s="68"/>
      <c r="J60" s="68"/>
      <c r="K60" s="68"/>
      <c r="L60" s="68"/>
      <c r="M60" s="68"/>
      <c r="N60" s="68"/>
      <c r="O60" s="68"/>
    </row>
    <row r="61" spans="1:15">
      <c r="A61" s="64" t="s">
        <v>57</v>
      </c>
      <c r="B61" s="57"/>
      <c r="C61" s="57"/>
      <c r="D61" s="57"/>
      <c r="E61" s="57"/>
      <c r="F61" s="57"/>
      <c r="G61" s="57"/>
      <c r="H61" s="68"/>
      <c r="I61" s="68"/>
      <c r="J61" s="68"/>
      <c r="K61" s="68"/>
      <c r="L61" s="68"/>
      <c r="M61" s="68"/>
      <c r="N61" s="68"/>
      <c r="O61" s="68"/>
    </row>
    <row r="62" spans="1:15">
      <c r="A62" s="65" t="s">
        <v>58</v>
      </c>
      <c r="B62" s="57"/>
      <c r="C62" s="57"/>
      <c r="D62" s="57"/>
      <c r="E62" s="57"/>
      <c r="F62" s="57"/>
      <c r="G62" s="57"/>
      <c r="H62" s="68"/>
      <c r="I62" s="68"/>
      <c r="J62" s="68"/>
      <c r="K62" s="68"/>
      <c r="L62" s="68"/>
      <c r="M62" s="68"/>
      <c r="N62" s="68"/>
      <c r="O62" s="68"/>
    </row>
    <row r="63" spans="1:15">
      <c r="A63" s="65" t="s">
        <v>59</v>
      </c>
      <c r="B63" s="57"/>
      <c r="C63" s="57"/>
      <c r="D63" s="57"/>
      <c r="E63" s="57"/>
      <c r="F63" s="57"/>
      <c r="G63" s="57"/>
      <c r="H63" s="68"/>
      <c r="I63" s="68"/>
      <c r="J63" s="68"/>
      <c r="K63" s="68"/>
      <c r="L63" s="68"/>
      <c r="M63" s="68"/>
      <c r="N63" s="68"/>
      <c r="O63" s="68"/>
    </row>
    <row r="64" spans="1:15">
      <c r="A64" s="66"/>
      <c r="B64" s="322" t="s">
        <v>60</v>
      </c>
      <c r="C64" s="322"/>
      <c r="D64" s="322" t="s">
        <v>169</v>
      </c>
      <c r="E64" s="322"/>
      <c r="F64" s="322" t="s">
        <v>61</v>
      </c>
      <c r="G64" s="322"/>
      <c r="H64" s="68"/>
      <c r="I64" s="68"/>
      <c r="J64" s="68"/>
      <c r="K64" s="68"/>
      <c r="L64" s="68"/>
      <c r="M64" s="68"/>
      <c r="N64" s="68"/>
      <c r="O64" s="68"/>
    </row>
    <row r="65" spans="1:15">
      <c r="A65" s="66" t="s">
        <v>62</v>
      </c>
      <c r="B65" s="323">
        <v>0</v>
      </c>
      <c r="C65" s="323"/>
      <c r="D65" s="323">
        <v>0</v>
      </c>
      <c r="E65" s="323"/>
      <c r="F65" s="323">
        <v>0</v>
      </c>
      <c r="G65" s="323"/>
      <c r="H65" s="68"/>
      <c r="I65" s="68"/>
      <c r="J65" s="68"/>
      <c r="K65" s="68"/>
      <c r="L65" s="68"/>
      <c r="M65" s="68"/>
      <c r="N65" s="68"/>
      <c r="O65" s="68"/>
    </row>
    <row r="66" spans="1:15">
      <c r="A66" s="66" t="s">
        <v>63</v>
      </c>
      <c r="B66" s="323">
        <v>0</v>
      </c>
      <c r="C66" s="323"/>
      <c r="D66" s="323">
        <v>0</v>
      </c>
      <c r="E66" s="323"/>
      <c r="F66" s="323">
        <v>0</v>
      </c>
      <c r="G66" s="323"/>
      <c r="H66" s="68"/>
      <c r="I66" s="68"/>
      <c r="J66" s="68"/>
      <c r="K66" s="68"/>
      <c r="L66" s="68"/>
      <c r="M66" s="68"/>
      <c r="N66" s="68"/>
      <c r="O66" s="68"/>
    </row>
    <row r="67" spans="1:15">
      <c r="A67" s="66" t="s">
        <v>64</v>
      </c>
      <c r="B67" s="323">
        <v>0</v>
      </c>
      <c r="C67" s="323"/>
      <c r="D67" s="323">
        <v>0</v>
      </c>
      <c r="E67" s="323"/>
      <c r="F67" s="323">
        <v>0</v>
      </c>
      <c r="G67" s="323"/>
      <c r="H67" s="68"/>
      <c r="I67" s="68"/>
      <c r="J67" s="68"/>
      <c r="K67" s="68"/>
      <c r="L67" s="68"/>
      <c r="M67" s="68"/>
      <c r="N67" s="68"/>
      <c r="O67" s="68"/>
    </row>
    <row r="68" spans="1:15">
      <c r="A68" s="66" t="s">
        <v>65</v>
      </c>
      <c r="B68" s="321">
        <f>SUM(B65:C67)</f>
        <v>0</v>
      </c>
      <c r="C68" s="321"/>
      <c r="D68" s="321">
        <f>SUM(D65:E67)</f>
        <v>0</v>
      </c>
      <c r="E68" s="321"/>
      <c r="F68" s="321">
        <f>SUM(F65:G67)</f>
        <v>0</v>
      </c>
      <c r="G68" s="321"/>
      <c r="H68" s="370"/>
      <c r="I68" s="370"/>
      <c r="J68" s="370"/>
      <c r="K68" s="370"/>
      <c r="L68" s="370"/>
      <c r="M68" s="370"/>
      <c r="N68" s="370"/>
      <c r="O68" s="370"/>
    </row>
    <row r="69" spans="1:15">
      <c r="A69" s="67"/>
      <c r="B69" s="15"/>
      <c r="C69" s="15"/>
      <c r="D69" s="15"/>
      <c r="E69" s="15"/>
      <c r="F69" s="15"/>
      <c r="G69" s="15"/>
      <c r="H69" s="370"/>
      <c r="I69" s="370"/>
      <c r="J69" s="370"/>
      <c r="K69" s="370"/>
      <c r="L69" s="370"/>
      <c r="M69" s="370"/>
      <c r="N69" s="370"/>
      <c r="O69" s="370"/>
    </row>
    <row r="70" spans="1:15">
      <c r="A70" s="67"/>
      <c r="B70" s="15"/>
      <c r="C70" s="15"/>
      <c r="D70" s="15"/>
      <c r="E70" s="15"/>
      <c r="F70" s="15"/>
      <c r="G70" s="15"/>
      <c r="H70" s="370"/>
      <c r="I70" s="370"/>
      <c r="J70" s="370"/>
      <c r="K70" s="370"/>
      <c r="L70" s="370"/>
      <c r="M70" s="370"/>
      <c r="N70" s="370"/>
      <c r="O70" s="370"/>
    </row>
    <row r="71" spans="1:15">
      <c r="A71" s="65" t="s">
        <v>66</v>
      </c>
      <c r="B71" s="57"/>
      <c r="C71" s="57"/>
      <c r="D71" s="57"/>
      <c r="E71" s="57"/>
      <c r="F71" s="57"/>
      <c r="G71" s="57"/>
      <c r="H71" s="370"/>
      <c r="I71" s="370"/>
      <c r="J71" s="370"/>
      <c r="K71" s="370"/>
      <c r="L71" s="370"/>
      <c r="M71" s="370"/>
      <c r="N71" s="370"/>
      <c r="O71" s="370"/>
    </row>
    <row r="72" spans="1:15">
      <c r="A72" s="65" t="s">
        <v>67</v>
      </c>
      <c r="B72" s="57"/>
      <c r="C72" s="57"/>
      <c r="D72" s="57"/>
      <c r="E72" s="57"/>
      <c r="F72" s="57"/>
      <c r="G72" s="57"/>
      <c r="H72" s="68"/>
      <c r="I72" s="68"/>
      <c r="J72" s="68"/>
      <c r="K72" s="68"/>
      <c r="L72" s="68"/>
      <c r="M72" s="68"/>
      <c r="N72" s="68"/>
      <c r="O72" s="68"/>
    </row>
    <row r="73" spans="1:15">
      <c r="A73" s="66"/>
      <c r="B73" s="322" t="s">
        <v>60</v>
      </c>
      <c r="C73" s="322"/>
      <c r="D73" s="322" t="s">
        <v>169</v>
      </c>
      <c r="E73" s="322"/>
      <c r="F73" s="322" t="s">
        <v>61</v>
      </c>
      <c r="G73" s="322"/>
      <c r="O73" s="68"/>
    </row>
    <row r="74" spans="1:15" ht="30" customHeight="1">
      <c r="A74" s="66" t="s">
        <v>62</v>
      </c>
      <c r="B74" s="323">
        <v>0</v>
      </c>
      <c r="C74" s="323"/>
      <c r="D74" s="323">
        <v>0</v>
      </c>
      <c r="E74" s="323"/>
      <c r="F74" s="323">
        <v>0</v>
      </c>
      <c r="G74" s="323"/>
      <c r="O74" s="68"/>
    </row>
    <row r="75" spans="1:15">
      <c r="A75" s="66" t="s">
        <v>63</v>
      </c>
      <c r="B75" s="323">
        <v>0</v>
      </c>
      <c r="C75" s="323"/>
      <c r="D75" s="323">
        <v>0</v>
      </c>
      <c r="E75" s="323"/>
      <c r="F75" s="323">
        <v>0</v>
      </c>
      <c r="G75" s="323"/>
    </row>
    <row r="76" spans="1:15" ht="16" customHeight="1">
      <c r="A76" s="66" t="s">
        <v>64</v>
      </c>
      <c r="B76" s="323">
        <v>0</v>
      </c>
      <c r="C76" s="323"/>
      <c r="D76" s="323">
        <v>0</v>
      </c>
      <c r="E76" s="323"/>
      <c r="F76" s="323">
        <v>0</v>
      </c>
      <c r="G76" s="323"/>
    </row>
    <row r="77" spans="1:15">
      <c r="A77" s="66" t="s">
        <v>65</v>
      </c>
      <c r="B77" s="321">
        <f>SUM(B74:C76)</f>
        <v>0</v>
      </c>
      <c r="C77" s="321"/>
      <c r="D77" s="321">
        <f t="shared" ref="D77" si="0">SUM(D74:E76)</f>
        <v>0</v>
      </c>
      <c r="E77" s="321"/>
      <c r="F77" s="321">
        <f t="shared" ref="F77" si="1">SUM(F74:G76)</f>
        <v>0</v>
      </c>
      <c r="G77" s="321"/>
    </row>
    <row r="78" spans="1:15">
      <c r="A78" s="68"/>
      <c r="B78" s="68"/>
      <c r="C78" s="68"/>
      <c r="D78" s="68"/>
      <c r="E78" s="68"/>
      <c r="F78" s="68"/>
      <c r="G78" s="68"/>
    </row>
    <row r="79" spans="1:15">
      <c r="A79" s="60" t="s">
        <v>68</v>
      </c>
      <c r="B79" s="57"/>
      <c r="C79" s="57"/>
      <c r="D79" s="57"/>
      <c r="E79" s="57"/>
      <c r="F79" s="57"/>
      <c r="G79" s="57"/>
      <c r="M79" s="68"/>
      <c r="N79" s="68"/>
      <c r="O79" s="68"/>
    </row>
    <row r="80" spans="1:15">
      <c r="A80" s="62" t="s">
        <v>69</v>
      </c>
      <c r="B80" s="57"/>
      <c r="C80" s="57"/>
      <c r="D80" s="57"/>
      <c r="E80" s="57"/>
      <c r="F80" s="57"/>
      <c r="G80" s="57"/>
      <c r="H80" s="68"/>
      <c r="I80" s="68"/>
      <c r="J80" s="68"/>
      <c r="K80" s="68"/>
      <c r="L80" s="68"/>
      <c r="M80" s="68"/>
      <c r="N80" s="68"/>
      <c r="O80" s="68"/>
    </row>
    <row r="81" spans="1:15">
      <c r="A81" s="62" t="s">
        <v>70</v>
      </c>
      <c r="B81" s="57"/>
      <c r="C81" s="57"/>
      <c r="D81" s="57"/>
      <c r="E81" s="57"/>
      <c r="F81" s="57"/>
      <c r="G81" s="57"/>
      <c r="H81" s="68"/>
      <c r="I81" s="68"/>
      <c r="J81" s="68"/>
      <c r="K81" s="68"/>
      <c r="L81" s="68"/>
      <c r="M81" s="68"/>
      <c r="N81" s="68"/>
      <c r="O81" s="68"/>
    </row>
    <row r="82" spans="1:15">
      <c r="A82" s="337" t="s">
        <v>82</v>
      </c>
      <c r="B82" s="338"/>
      <c r="C82" s="338"/>
      <c r="D82" s="338"/>
      <c r="E82" s="338"/>
      <c r="F82" s="338"/>
      <c r="G82" s="339"/>
      <c r="H82" s="68"/>
      <c r="I82" s="68"/>
      <c r="J82" s="68"/>
      <c r="K82" s="68"/>
      <c r="L82" s="68"/>
      <c r="M82" s="68"/>
      <c r="N82" s="68"/>
      <c r="O82" s="68"/>
    </row>
    <row r="83" spans="1:15">
      <c r="A83" s="340"/>
      <c r="B83" s="341"/>
      <c r="C83" s="341"/>
      <c r="D83" s="341"/>
      <c r="E83" s="341"/>
      <c r="F83" s="341"/>
      <c r="G83" s="342"/>
      <c r="H83" s="68"/>
      <c r="I83" s="68"/>
      <c r="J83" s="68"/>
      <c r="K83" s="68"/>
      <c r="L83" s="68"/>
      <c r="M83" s="68"/>
      <c r="N83" s="68"/>
      <c r="O83" s="68"/>
    </row>
    <row r="84" spans="1:15">
      <c r="A84" s="340"/>
      <c r="B84" s="341"/>
      <c r="C84" s="341"/>
      <c r="D84" s="341"/>
      <c r="E84" s="341"/>
      <c r="F84" s="341"/>
      <c r="G84" s="342"/>
      <c r="H84" s="68"/>
      <c r="I84" s="68"/>
      <c r="J84" s="68"/>
      <c r="K84" s="68"/>
      <c r="L84" s="68"/>
      <c r="M84" s="68"/>
      <c r="N84" s="68"/>
      <c r="O84" s="68"/>
    </row>
    <row r="85" spans="1:15">
      <c r="A85" s="343"/>
      <c r="B85" s="344"/>
      <c r="C85" s="344"/>
      <c r="D85" s="344"/>
      <c r="E85" s="344"/>
      <c r="F85" s="344"/>
      <c r="G85" s="345"/>
      <c r="H85" s="68"/>
      <c r="I85" s="68"/>
      <c r="J85" s="68"/>
      <c r="K85" s="68"/>
      <c r="L85" s="68"/>
      <c r="M85" s="68"/>
      <c r="N85" s="68"/>
      <c r="O85" s="68"/>
    </row>
    <row r="86" spans="1:15">
      <c r="A86" s="7"/>
      <c r="B86" s="2"/>
      <c r="C86" s="2"/>
      <c r="D86" s="2"/>
      <c r="E86" s="2"/>
      <c r="F86" s="2"/>
      <c r="G86" s="2"/>
      <c r="H86" s="68"/>
      <c r="I86" s="68"/>
      <c r="J86" s="68"/>
      <c r="K86" s="68"/>
      <c r="L86" s="68"/>
      <c r="M86" s="68"/>
      <c r="N86" s="68"/>
      <c r="O86" s="68"/>
    </row>
    <row r="87" spans="1:15">
      <c r="A87" s="59" t="s">
        <v>71</v>
      </c>
      <c r="B87" s="57"/>
      <c r="C87" s="57"/>
      <c r="D87" s="57"/>
      <c r="E87" s="57"/>
      <c r="F87" s="1"/>
      <c r="G87" s="1"/>
      <c r="H87" s="68"/>
      <c r="I87" s="68"/>
      <c r="J87" s="68"/>
      <c r="K87" s="68"/>
      <c r="L87" s="68"/>
      <c r="M87" s="68"/>
      <c r="N87" s="68"/>
      <c r="O87" s="68"/>
    </row>
    <row r="88" spans="1:15">
      <c r="A88" s="69"/>
      <c r="B88" s="57"/>
      <c r="C88" s="57"/>
      <c r="D88" s="57"/>
      <c r="E88" s="57"/>
      <c r="F88" s="1"/>
      <c r="G88" s="1"/>
      <c r="H88" s="68"/>
      <c r="I88" s="68"/>
      <c r="J88" s="68"/>
      <c r="K88" s="68"/>
      <c r="L88" s="68"/>
      <c r="M88" s="68"/>
      <c r="N88" s="68"/>
      <c r="O88" s="68"/>
    </row>
    <row r="89" spans="1:15" ht="43" customHeight="1">
      <c r="A89" s="336" t="s">
        <v>72</v>
      </c>
      <c r="B89" s="336"/>
      <c r="C89" s="336"/>
      <c r="D89" s="336"/>
      <c r="E89" s="336"/>
      <c r="F89" s="323">
        <v>0</v>
      </c>
      <c r="G89" s="323"/>
      <c r="H89" s="54" t="s">
        <v>236</v>
      </c>
      <c r="I89" s="68"/>
      <c r="J89" s="68"/>
      <c r="K89" s="68"/>
      <c r="L89" s="68"/>
      <c r="M89" s="68"/>
      <c r="N89" s="68"/>
      <c r="O89" s="68"/>
    </row>
    <row r="90" spans="1:15" ht="43" customHeight="1">
      <c r="A90" s="336" t="s">
        <v>73</v>
      </c>
      <c r="B90" s="336"/>
      <c r="C90" s="336"/>
      <c r="D90" s="336"/>
      <c r="E90" s="336"/>
      <c r="F90" s="323">
        <v>0</v>
      </c>
      <c r="G90" s="323"/>
      <c r="H90" s="400" t="s">
        <v>237</v>
      </c>
      <c r="I90" s="401"/>
      <c r="J90" s="401"/>
      <c r="K90" s="401"/>
      <c r="L90" s="401"/>
      <c r="M90" s="401"/>
      <c r="N90" s="401"/>
      <c r="O90" s="401"/>
    </row>
    <row r="91" spans="1:15" ht="43" customHeight="1">
      <c r="A91" s="336" t="s">
        <v>74</v>
      </c>
      <c r="B91" s="336"/>
      <c r="C91" s="336"/>
      <c r="D91" s="336"/>
      <c r="E91" s="336"/>
      <c r="F91" s="323">
        <v>0</v>
      </c>
      <c r="G91" s="323"/>
      <c r="H91" s="68" t="s">
        <v>712</v>
      </c>
      <c r="I91" s="104"/>
      <c r="J91" s="104"/>
      <c r="K91" s="104"/>
      <c r="L91" s="104"/>
      <c r="M91" s="104"/>
      <c r="N91" s="104"/>
      <c r="O91" s="68"/>
    </row>
    <row r="92" spans="1:15" ht="43" customHeight="1">
      <c r="A92" s="336" t="s">
        <v>75</v>
      </c>
      <c r="B92" s="336"/>
      <c r="C92" s="336"/>
      <c r="D92" s="336"/>
      <c r="E92" s="336"/>
      <c r="F92" s="350">
        <f>IF(B74&gt;0,F89/B74,0%)</f>
        <v>0</v>
      </c>
      <c r="G92" s="350"/>
      <c r="H92" s="68" t="s">
        <v>238</v>
      </c>
      <c r="I92" s="68"/>
      <c r="J92" s="68"/>
      <c r="K92" s="68"/>
      <c r="L92" s="104" t="str">
        <f>IF(F89+F90+F91=B77,"YES","ERROR")</f>
        <v>YES</v>
      </c>
      <c r="M92" s="68"/>
      <c r="N92" s="68"/>
      <c r="O92" s="68"/>
    </row>
    <row r="93" spans="1:15" ht="43" customHeight="1">
      <c r="A93" s="336" t="s">
        <v>76</v>
      </c>
      <c r="B93" s="336"/>
      <c r="C93" s="336"/>
      <c r="D93" s="336"/>
      <c r="E93" s="336"/>
      <c r="F93" s="350">
        <f>IF(B75&gt;0,F90/B75,0%)</f>
        <v>0</v>
      </c>
      <c r="G93" s="350"/>
      <c r="H93" s="68"/>
      <c r="I93" s="68"/>
      <c r="J93" s="68"/>
      <c r="K93" s="68"/>
      <c r="L93" s="68"/>
      <c r="M93" s="68"/>
      <c r="N93" s="68"/>
      <c r="O93" s="68"/>
    </row>
    <row r="94" spans="1:15" ht="43" customHeight="1">
      <c r="A94" s="336" t="s">
        <v>77</v>
      </c>
      <c r="B94" s="336"/>
      <c r="C94" s="336"/>
      <c r="D94" s="336"/>
      <c r="E94" s="336"/>
      <c r="F94" s="350">
        <f>IF(B76&gt;0,F91/B76,0%)</f>
        <v>0</v>
      </c>
      <c r="G94" s="350"/>
      <c r="H94" s="68"/>
      <c r="I94" s="68"/>
      <c r="J94" s="68"/>
      <c r="K94" s="68"/>
      <c r="L94" s="68"/>
      <c r="M94" s="68"/>
      <c r="N94" s="68"/>
      <c r="O94" s="68"/>
    </row>
    <row r="95" spans="1:15" ht="29" customHeight="1">
      <c r="A95" s="336" t="s">
        <v>78</v>
      </c>
      <c r="B95" s="336"/>
      <c r="C95" s="336"/>
      <c r="D95" s="336"/>
      <c r="E95" s="336"/>
      <c r="F95" s="350" t="str">
        <f>IF(B77&gt;0,(F89+F90+F91)/B77,"Please Complete            Q 5 &amp; Q 6")</f>
        <v>Please Complete            Q 5 &amp; Q 6</v>
      </c>
      <c r="G95" s="350"/>
      <c r="H95" s="68"/>
      <c r="I95" s="68"/>
      <c r="J95" s="68"/>
      <c r="K95" s="68"/>
      <c r="L95" s="68"/>
      <c r="M95" s="68"/>
      <c r="N95" s="68"/>
      <c r="O95" s="68"/>
    </row>
    <row r="96" spans="1:15">
      <c r="A96" s="2"/>
      <c r="B96" s="2"/>
      <c r="C96" s="2"/>
      <c r="D96" s="2"/>
      <c r="E96" s="2"/>
      <c r="F96" s="2"/>
      <c r="G96" s="2"/>
      <c r="H96" s="68"/>
      <c r="I96" s="68"/>
      <c r="J96" s="68"/>
      <c r="K96" s="68"/>
      <c r="L96" s="68"/>
      <c r="M96" s="68"/>
      <c r="N96" s="68"/>
      <c r="O96" s="68"/>
    </row>
    <row r="97" spans="1:15" ht="32" customHeight="1">
      <c r="A97" s="369"/>
      <c r="B97" s="369"/>
      <c r="C97" s="369"/>
      <c r="D97" s="369"/>
      <c r="E97" s="369"/>
      <c r="F97" s="369"/>
      <c r="G97" s="369"/>
      <c r="H97" s="68"/>
      <c r="I97" s="68"/>
      <c r="J97" s="68"/>
      <c r="K97" s="68"/>
      <c r="L97" s="68"/>
      <c r="M97" s="68"/>
      <c r="N97" s="68"/>
      <c r="O97" s="68"/>
    </row>
    <row r="98" spans="1:15">
      <c r="A98" s="2"/>
      <c r="B98" s="2"/>
      <c r="C98" s="2"/>
      <c r="D98" s="2"/>
      <c r="E98" s="2"/>
      <c r="F98" s="2"/>
      <c r="G98" s="2"/>
      <c r="H98" s="68"/>
      <c r="I98" s="68"/>
      <c r="J98" s="68"/>
      <c r="K98" s="68"/>
      <c r="L98" s="68"/>
      <c r="M98" s="68"/>
      <c r="N98" s="68"/>
      <c r="O98" s="68"/>
    </row>
    <row r="99" spans="1:15">
      <c r="A99" s="2"/>
      <c r="B99" s="2"/>
      <c r="C99" s="2"/>
      <c r="D99" s="2"/>
      <c r="E99" s="2"/>
      <c r="F99" s="2"/>
      <c r="G99" s="2"/>
      <c r="H99" s="68"/>
      <c r="I99" s="68"/>
      <c r="J99" s="68"/>
      <c r="K99" s="68"/>
      <c r="L99" s="68"/>
      <c r="M99" s="68"/>
      <c r="N99" s="68"/>
      <c r="O99" s="68"/>
    </row>
    <row r="100" spans="1:15">
      <c r="A100" s="2"/>
      <c r="B100" s="2"/>
      <c r="C100" s="2"/>
      <c r="D100" s="2"/>
      <c r="E100" s="2"/>
      <c r="F100" s="2"/>
      <c r="G100" s="2"/>
      <c r="H100" s="68"/>
      <c r="I100" s="68"/>
      <c r="J100" s="68"/>
      <c r="K100" s="68"/>
      <c r="L100" s="68"/>
      <c r="M100" s="68"/>
      <c r="N100" s="68"/>
      <c r="O100" s="68"/>
    </row>
    <row r="101" spans="1:15">
      <c r="A101" s="2"/>
      <c r="B101" s="2"/>
      <c r="C101" s="2"/>
      <c r="D101" s="2"/>
      <c r="E101" s="2"/>
      <c r="F101" s="2"/>
      <c r="G101" s="2"/>
      <c r="H101" s="68"/>
      <c r="I101" s="68"/>
      <c r="J101" s="68"/>
      <c r="K101" s="68"/>
      <c r="L101" s="68"/>
      <c r="M101" s="68"/>
      <c r="N101" s="68"/>
      <c r="O101" s="68"/>
    </row>
    <row r="102" spans="1:15">
      <c r="A102" s="70" t="s">
        <v>679</v>
      </c>
      <c r="B102" s="71"/>
      <c r="C102" s="71"/>
      <c r="D102" s="71"/>
      <c r="E102" s="71"/>
      <c r="F102" s="17"/>
      <c r="G102" s="17"/>
      <c r="H102" s="68"/>
      <c r="I102" s="68"/>
      <c r="J102" s="68"/>
      <c r="K102" s="68"/>
      <c r="L102" s="68"/>
      <c r="M102" s="68"/>
      <c r="N102" s="68"/>
      <c r="O102" s="68"/>
    </row>
    <row r="103" spans="1:15">
      <c r="A103" s="72"/>
      <c r="B103" s="68"/>
      <c r="C103" s="68"/>
      <c r="D103" s="68"/>
      <c r="E103" s="68"/>
      <c r="F103" s="2"/>
      <c r="G103" s="2"/>
      <c r="H103" s="68"/>
      <c r="I103" s="68"/>
      <c r="J103" s="68"/>
      <c r="K103" s="68"/>
      <c r="L103" s="68"/>
      <c r="M103" s="68"/>
      <c r="N103" s="68"/>
      <c r="O103" s="68"/>
    </row>
    <row r="104" spans="1:15">
      <c r="A104" s="346" t="s">
        <v>125</v>
      </c>
      <c r="B104" s="346"/>
      <c r="C104" s="346"/>
      <c r="D104" s="346"/>
      <c r="E104" s="346"/>
      <c r="F104" s="324">
        <v>0</v>
      </c>
      <c r="G104" s="324"/>
      <c r="H104" s="68"/>
      <c r="I104" s="68"/>
      <c r="J104" s="68"/>
      <c r="K104" s="68"/>
      <c r="L104" s="68"/>
      <c r="M104" s="68"/>
      <c r="N104" s="68"/>
      <c r="O104" s="68"/>
    </row>
    <row r="105" spans="1:15">
      <c r="A105" s="346" t="s">
        <v>126</v>
      </c>
      <c r="B105" s="346"/>
      <c r="C105" s="346"/>
      <c r="D105" s="346"/>
      <c r="E105" s="346"/>
      <c r="F105" s="324">
        <v>0</v>
      </c>
      <c r="G105" s="324"/>
      <c r="H105" s="68"/>
      <c r="I105" s="68"/>
      <c r="J105" s="68"/>
      <c r="K105" s="68"/>
      <c r="L105" s="68"/>
      <c r="M105" s="68"/>
      <c r="N105" s="68"/>
      <c r="O105" s="68"/>
    </row>
    <row r="106" spans="1:15" ht="14" customHeight="1">
      <c r="A106" s="346" t="s">
        <v>127</v>
      </c>
      <c r="B106" s="346"/>
      <c r="C106" s="346"/>
      <c r="D106" s="346"/>
      <c r="E106" s="346"/>
      <c r="F106" s="324">
        <v>0</v>
      </c>
      <c r="G106" s="324"/>
      <c r="H106" s="68"/>
      <c r="I106" s="68"/>
      <c r="J106" s="68"/>
      <c r="K106" s="68"/>
      <c r="L106" s="68"/>
      <c r="M106" s="68"/>
      <c r="N106" s="68"/>
      <c r="O106" s="68"/>
    </row>
    <row r="107" spans="1:15">
      <c r="A107" s="346" t="s">
        <v>128</v>
      </c>
      <c r="B107" s="346"/>
      <c r="C107" s="346"/>
      <c r="D107" s="346"/>
      <c r="E107" s="346"/>
      <c r="F107" s="324">
        <v>0</v>
      </c>
      <c r="G107" s="324"/>
      <c r="H107" s="68"/>
      <c r="I107" s="68"/>
      <c r="J107" s="68"/>
      <c r="K107" s="68"/>
      <c r="L107" s="68"/>
      <c r="M107" s="68"/>
      <c r="N107" s="68"/>
      <c r="O107" s="68"/>
    </row>
    <row r="108" spans="1:15">
      <c r="A108" s="72"/>
      <c r="B108" s="68"/>
      <c r="C108" s="68"/>
      <c r="D108" s="68"/>
      <c r="E108" s="68"/>
      <c r="F108" s="2"/>
      <c r="G108" s="2"/>
      <c r="H108" s="68"/>
      <c r="I108" s="68"/>
      <c r="J108" s="68"/>
      <c r="K108" s="68"/>
      <c r="L108" s="68"/>
      <c r="M108" s="68"/>
      <c r="N108" s="68"/>
      <c r="O108" s="68"/>
    </row>
    <row r="109" spans="1:15">
      <c r="A109" s="347" t="s">
        <v>272</v>
      </c>
      <c r="B109" s="347"/>
      <c r="C109" s="347"/>
      <c r="D109" s="347"/>
      <c r="E109" s="347"/>
      <c r="F109" s="347"/>
      <c r="G109" s="347"/>
      <c r="H109" s="68"/>
      <c r="I109" s="68"/>
      <c r="J109" s="68"/>
      <c r="K109" s="68"/>
      <c r="L109" s="68"/>
      <c r="M109" s="68"/>
      <c r="N109" s="68"/>
      <c r="O109" s="68"/>
    </row>
    <row r="110" spans="1:15" ht="43" customHeight="1">
      <c r="A110" s="322" t="s">
        <v>102</v>
      </c>
      <c r="B110" s="322"/>
      <c r="C110" s="322"/>
      <c r="D110" s="322" t="s">
        <v>129</v>
      </c>
      <c r="E110" s="322"/>
      <c r="F110" s="322" t="s">
        <v>103</v>
      </c>
      <c r="G110" s="322"/>
      <c r="H110" s="68"/>
      <c r="I110" s="68"/>
      <c r="J110" s="68"/>
      <c r="K110" s="68"/>
      <c r="L110" s="68"/>
      <c r="M110" s="68"/>
      <c r="N110" s="68"/>
      <c r="O110" s="68"/>
    </row>
    <row r="111" spans="1:15">
      <c r="A111" s="336" t="s">
        <v>5</v>
      </c>
      <c r="B111" s="336"/>
      <c r="C111" s="336"/>
      <c r="D111" s="348">
        <v>0</v>
      </c>
      <c r="E111" s="349"/>
      <c r="F111" s="351">
        <v>0</v>
      </c>
      <c r="G111" s="351"/>
      <c r="H111" s="68"/>
      <c r="I111" s="68"/>
      <c r="J111" s="68"/>
      <c r="K111" s="68"/>
      <c r="L111" s="68"/>
      <c r="M111" s="68"/>
      <c r="N111" s="68"/>
      <c r="O111" s="68"/>
    </row>
    <row r="112" spans="1:15">
      <c r="A112" s="336" t="s">
        <v>7</v>
      </c>
      <c r="B112" s="336"/>
      <c r="C112" s="336"/>
      <c r="D112" s="348">
        <v>0</v>
      </c>
      <c r="E112" s="349"/>
      <c r="F112" s="351">
        <v>0</v>
      </c>
      <c r="G112" s="351"/>
      <c r="H112" s="68"/>
      <c r="I112" s="68"/>
      <c r="J112" s="68"/>
      <c r="K112" s="68"/>
      <c r="L112" s="68"/>
      <c r="M112" s="68"/>
      <c r="N112" s="68"/>
      <c r="O112" s="68"/>
    </row>
    <row r="113" spans="1:15">
      <c r="A113" s="336" t="s">
        <v>104</v>
      </c>
      <c r="B113" s="336"/>
      <c r="C113" s="336"/>
      <c r="D113" s="348">
        <v>0</v>
      </c>
      <c r="E113" s="349"/>
      <c r="F113" s="351">
        <v>0</v>
      </c>
      <c r="G113" s="351"/>
      <c r="H113" s="68"/>
      <c r="I113" s="68"/>
      <c r="J113" s="68"/>
      <c r="K113" s="68"/>
      <c r="L113" s="68"/>
      <c r="M113" s="68"/>
      <c r="N113" s="68"/>
      <c r="O113" s="68"/>
    </row>
    <row r="114" spans="1:15">
      <c r="A114" s="336" t="s">
        <v>105</v>
      </c>
      <c r="B114" s="336"/>
      <c r="C114" s="336"/>
      <c r="D114" s="348">
        <v>0</v>
      </c>
      <c r="E114" s="349"/>
      <c r="F114" s="351">
        <v>0</v>
      </c>
      <c r="G114" s="351"/>
      <c r="H114" s="68"/>
      <c r="I114" s="68"/>
      <c r="J114" s="68"/>
      <c r="K114" s="68"/>
      <c r="L114" s="68"/>
      <c r="M114" s="68"/>
      <c r="N114" s="68"/>
      <c r="O114" s="68"/>
    </row>
    <row r="115" spans="1:15">
      <c r="A115" s="336" t="s">
        <v>106</v>
      </c>
      <c r="B115" s="336"/>
      <c r="C115" s="336"/>
      <c r="D115" s="348">
        <v>0</v>
      </c>
      <c r="E115" s="349"/>
      <c r="F115" s="351">
        <v>0</v>
      </c>
      <c r="G115" s="351"/>
      <c r="H115" s="68"/>
      <c r="I115" s="68"/>
      <c r="J115" s="68"/>
      <c r="K115" s="68"/>
      <c r="L115" s="68"/>
      <c r="M115" s="68"/>
      <c r="N115" s="68"/>
      <c r="O115" s="68"/>
    </row>
    <row r="116" spans="1:15">
      <c r="A116" s="336" t="s">
        <v>107</v>
      </c>
      <c r="B116" s="336"/>
      <c r="C116" s="336"/>
      <c r="D116" s="348">
        <v>0</v>
      </c>
      <c r="E116" s="349"/>
      <c r="F116" s="351">
        <v>0</v>
      </c>
      <c r="G116" s="351"/>
      <c r="H116" s="68"/>
      <c r="I116" s="68"/>
      <c r="J116" s="68"/>
      <c r="K116" s="68"/>
      <c r="L116" s="68"/>
      <c r="M116" s="68"/>
      <c r="N116" s="68"/>
      <c r="O116" s="68"/>
    </row>
    <row r="117" spans="1:15">
      <c r="A117" s="336" t="s">
        <v>108</v>
      </c>
      <c r="B117" s="336"/>
      <c r="C117" s="336"/>
      <c r="D117" s="348">
        <v>0</v>
      </c>
      <c r="E117" s="349"/>
      <c r="F117" s="351">
        <v>0</v>
      </c>
      <c r="G117" s="351"/>
      <c r="H117" s="68"/>
      <c r="I117" s="68"/>
      <c r="J117" s="68"/>
      <c r="K117" s="68"/>
      <c r="L117" s="68"/>
      <c r="M117" s="68"/>
      <c r="N117" s="68"/>
      <c r="O117" s="68"/>
    </row>
    <row r="118" spans="1:15">
      <c r="A118" s="336" t="s">
        <v>109</v>
      </c>
      <c r="B118" s="336"/>
      <c r="C118" s="336"/>
      <c r="D118" s="348">
        <v>0</v>
      </c>
      <c r="E118" s="349"/>
      <c r="F118" s="351">
        <v>0</v>
      </c>
      <c r="G118" s="351"/>
      <c r="H118" s="68"/>
      <c r="I118" s="68"/>
      <c r="J118" s="68"/>
      <c r="K118" s="68"/>
      <c r="L118" s="68"/>
      <c r="M118" s="68"/>
      <c r="N118" s="68"/>
      <c r="O118" s="68"/>
    </row>
    <row r="119" spans="1:15">
      <c r="A119" s="336" t="s">
        <v>110</v>
      </c>
      <c r="B119" s="336"/>
      <c r="C119" s="336"/>
      <c r="D119" s="348">
        <v>0</v>
      </c>
      <c r="E119" s="349"/>
      <c r="F119" s="351">
        <v>0</v>
      </c>
      <c r="G119" s="351"/>
      <c r="H119" s="68"/>
      <c r="I119" s="68"/>
      <c r="J119" s="68"/>
      <c r="K119" s="68"/>
      <c r="L119" s="68"/>
      <c r="M119" s="68"/>
      <c r="N119" s="68"/>
      <c r="O119" s="68"/>
    </row>
    <row r="120" spans="1:15">
      <c r="A120" s="336" t="s">
        <v>111</v>
      </c>
      <c r="B120" s="336"/>
      <c r="C120" s="336"/>
      <c r="D120" s="348">
        <v>0</v>
      </c>
      <c r="E120" s="349"/>
      <c r="F120" s="351">
        <v>0</v>
      </c>
      <c r="G120" s="351"/>
      <c r="H120" s="68"/>
      <c r="I120" s="68"/>
      <c r="J120" s="68"/>
      <c r="K120" s="68"/>
      <c r="L120" s="68"/>
      <c r="M120" s="68"/>
      <c r="N120" s="68"/>
      <c r="O120" s="68"/>
    </row>
    <row r="121" spans="1:15">
      <c r="A121" s="336" t="s">
        <v>112</v>
      </c>
      <c r="B121" s="336"/>
      <c r="C121" s="336"/>
      <c r="D121" s="348">
        <v>0</v>
      </c>
      <c r="E121" s="349"/>
      <c r="F121" s="351">
        <v>0</v>
      </c>
      <c r="G121" s="351"/>
      <c r="H121" s="68"/>
      <c r="I121" s="68"/>
      <c r="J121" s="68"/>
      <c r="K121" s="68"/>
      <c r="L121" s="68"/>
      <c r="M121" s="68"/>
      <c r="N121" s="68"/>
      <c r="O121" s="68"/>
    </row>
    <row r="122" spans="1:15">
      <c r="A122" s="336" t="s">
        <v>113</v>
      </c>
      <c r="B122" s="336"/>
      <c r="C122" s="336"/>
      <c r="D122" s="348">
        <v>0</v>
      </c>
      <c r="E122" s="349"/>
      <c r="F122" s="351">
        <v>0</v>
      </c>
      <c r="G122" s="351"/>
      <c r="H122" s="68"/>
      <c r="I122" s="68"/>
      <c r="J122" s="68"/>
      <c r="K122" s="68"/>
      <c r="L122" s="68"/>
      <c r="M122" s="68"/>
      <c r="N122" s="68"/>
      <c r="O122" s="68"/>
    </row>
    <row r="123" spans="1:15">
      <c r="A123" s="336" t="s">
        <v>114</v>
      </c>
      <c r="B123" s="336"/>
      <c r="C123" s="336"/>
      <c r="D123" s="348">
        <v>0</v>
      </c>
      <c r="E123" s="349"/>
      <c r="F123" s="351">
        <v>0</v>
      </c>
      <c r="G123" s="351"/>
      <c r="H123" s="68"/>
      <c r="I123" s="68"/>
      <c r="J123" s="68"/>
      <c r="K123" s="68"/>
      <c r="L123" s="68"/>
      <c r="M123" s="68"/>
      <c r="N123" s="68"/>
      <c r="O123" s="68"/>
    </row>
    <row r="124" spans="1:15">
      <c r="A124" s="336" t="s">
        <v>115</v>
      </c>
      <c r="B124" s="336"/>
      <c r="C124" s="336"/>
      <c r="D124" s="348">
        <v>0</v>
      </c>
      <c r="E124" s="349"/>
      <c r="F124" s="351">
        <v>0</v>
      </c>
      <c r="G124" s="351"/>
      <c r="H124" s="68"/>
      <c r="I124" s="68"/>
      <c r="J124" s="68"/>
      <c r="K124" s="68"/>
      <c r="L124" s="68"/>
      <c r="M124" s="68"/>
      <c r="N124" s="68"/>
      <c r="O124" s="68"/>
    </row>
    <row r="125" spans="1:15">
      <c r="A125" s="336" t="s">
        <v>116</v>
      </c>
      <c r="B125" s="336"/>
      <c r="C125" s="336"/>
      <c r="D125" s="348">
        <v>0</v>
      </c>
      <c r="E125" s="349"/>
      <c r="F125" s="351">
        <v>0</v>
      </c>
      <c r="G125" s="351"/>
      <c r="H125" s="68"/>
      <c r="I125" s="68"/>
      <c r="J125" s="68"/>
      <c r="K125" s="68"/>
      <c r="L125" s="68"/>
      <c r="M125" s="68"/>
      <c r="N125" s="68"/>
      <c r="O125" s="68"/>
    </row>
    <row r="126" spans="1:15">
      <c r="A126" s="336" t="s">
        <v>117</v>
      </c>
      <c r="B126" s="336"/>
      <c r="C126" s="336"/>
      <c r="D126" s="348">
        <v>0</v>
      </c>
      <c r="E126" s="349"/>
      <c r="F126" s="351">
        <v>0</v>
      </c>
      <c r="G126" s="351"/>
      <c r="H126" s="68"/>
      <c r="I126" s="68"/>
      <c r="J126" s="68"/>
      <c r="K126" s="68"/>
      <c r="L126" s="68"/>
      <c r="M126" s="68"/>
      <c r="N126" s="68"/>
      <c r="O126" s="68"/>
    </row>
    <row r="127" spans="1:15">
      <c r="A127" s="336" t="s">
        <v>118</v>
      </c>
      <c r="B127" s="336"/>
      <c r="C127" s="336"/>
      <c r="D127" s="348">
        <v>0</v>
      </c>
      <c r="E127" s="349"/>
      <c r="F127" s="351">
        <v>0</v>
      </c>
      <c r="G127" s="351"/>
      <c r="H127" s="68"/>
      <c r="I127" s="68"/>
      <c r="J127" s="68"/>
      <c r="K127" s="68"/>
      <c r="L127" s="68"/>
      <c r="M127" s="68"/>
      <c r="N127" s="68"/>
      <c r="O127" s="68"/>
    </row>
    <row r="128" spans="1:15">
      <c r="A128" s="336" t="s">
        <v>119</v>
      </c>
      <c r="B128" s="336"/>
      <c r="C128" s="336"/>
      <c r="D128" s="348">
        <v>0</v>
      </c>
      <c r="E128" s="349"/>
      <c r="F128" s="351">
        <v>0</v>
      </c>
      <c r="G128" s="351"/>
      <c r="H128" s="68"/>
      <c r="I128" s="68"/>
      <c r="J128" s="68"/>
      <c r="K128" s="68"/>
      <c r="L128" s="68"/>
      <c r="M128" s="68"/>
      <c r="N128" s="68"/>
      <c r="O128" s="68"/>
    </row>
    <row r="129" spans="1:15">
      <c r="A129" s="336" t="s">
        <v>120</v>
      </c>
      <c r="B129" s="336"/>
      <c r="C129" s="336"/>
      <c r="D129" s="348">
        <v>0</v>
      </c>
      <c r="E129" s="349"/>
      <c r="F129" s="351">
        <v>0</v>
      </c>
      <c r="G129" s="351"/>
      <c r="H129" s="68"/>
      <c r="I129" s="68"/>
      <c r="J129" s="68"/>
      <c r="K129" s="68"/>
      <c r="L129" s="68"/>
      <c r="M129" s="68"/>
      <c r="N129" s="68"/>
      <c r="O129" s="68"/>
    </row>
    <row r="130" spans="1:15">
      <c r="A130" s="336" t="s">
        <v>130</v>
      </c>
      <c r="B130" s="336"/>
      <c r="C130" s="336"/>
      <c r="D130" s="348">
        <v>0</v>
      </c>
      <c r="E130" s="349"/>
      <c r="F130" s="351">
        <v>0</v>
      </c>
      <c r="G130" s="351"/>
      <c r="H130" s="68"/>
      <c r="I130" s="68"/>
      <c r="J130" s="68"/>
      <c r="K130" s="68"/>
      <c r="L130" s="68"/>
      <c r="M130" s="68"/>
      <c r="N130" s="68"/>
      <c r="O130" s="68"/>
    </row>
    <row r="131" spans="1:15">
      <c r="A131" s="336" t="s">
        <v>121</v>
      </c>
      <c r="B131" s="336"/>
      <c r="C131" s="336"/>
      <c r="D131" s="348">
        <v>0</v>
      </c>
      <c r="E131" s="349"/>
      <c r="F131" s="351">
        <v>0</v>
      </c>
      <c r="G131" s="351"/>
      <c r="H131" s="68"/>
      <c r="I131" s="68"/>
      <c r="J131" s="68"/>
      <c r="K131" s="68"/>
      <c r="L131" s="68"/>
      <c r="M131" s="68"/>
      <c r="N131" s="68"/>
      <c r="O131" s="68"/>
    </row>
    <row r="132" spans="1:15">
      <c r="A132" s="336" t="s">
        <v>122</v>
      </c>
      <c r="B132" s="336"/>
      <c r="C132" s="336"/>
      <c r="D132" s="348">
        <v>0</v>
      </c>
      <c r="E132" s="349"/>
      <c r="F132" s="351">
        <v>0</v>
      </c>
      <c r="G132" s="351"/>
      <c r="H132" s="68"/>
      <c r="I132" s="68"/>
      <c r="J132" s="68"/>
      <c r="K132" s="68"/>
      <c r="L132" s="68"/>
      <c r="M132" s="68"/>
      <c r="N132" s="68"/>
      <c r="O132" s="68"/>
    </row>
    <row r="133" spans="1:15">
      <c r="A133" s="336" t="s">
        <v>123</v>
      </c>
      <c r="B133" s="336"/>
      <c r="C133" s="336"/>
      <c r="D133" s="348">
        <v>0</v>
      </c>
      <c r="E133" s="349"/>
      <c r="F133" s="351">
        <v>0</v>
      </c>
      <c r="G133" s="351"/>
      <c r="H133" s="68"/>
      <c r="I133" s="68"/>
      <c r="J133" s="68"/>
      <c r="K133" s="68"/>
      <c r="L133" s="68"/>
      <c r="M133" s="68"/>
      <c r="N133" s="68"/>
      <c r="O133" s="68"/>
    </row>
    <row r="134" spans="1:15">
      <c r="A134" s="336" t="s">
        <v>124</v>
      </c>
      <c r="B134" s="336"/>
      <c r="C134" s="336"/>
      <c r="D134" s="348">
        <v>0</v>
      </c>
      <c r="E134" s="349"/>
      <c r="F134" s="351">
        <v>0</v>
      </c>
      <c r="G134" s="351"/>
      <c r="H134" s="68"/>
      <c r="I134" s="68"/>
      <c r="J134" s="68"/>
      <c r="K134" s="68"/>
      <c r="L134" s="68"/>
      <c r="M134" s="68"/>
      <c r="N134" s="68"/>
      <c r="O134" s="68"/>
    </row>
    <row r="135" spans="1:15">
      <c r="A135" s="8"/>
      <c r="B135" s="2"/>
      <c r="C135" s="2"/>
      <c r="D135" s="2"/>
      <c r="E135" s="2"/>
      <c r="F135" s="2"/>
      <c r="G135" s="2"/>
      <c r="H135" s="68"/>
      <c r="I135" s="68"/>
      <c r="J135" s="68"/>
      <c r="K135" s="68"/>
      <c r="L135" s="68"/>
      <c r="M135" s="68"/>
      <c r="N135" s="68"/>
      <c r="O135" s="68"/>
    </row>
    <row r="136" spans="1:15">
      <c r="A136" s="8"/>
      <c r="B136" s="2"/>
      <c r="C136" s="2"/>
      <c r="D136" s="2"/>
      <c r="E136" s="2"/>
      <c r="F136" s="2"/>
      <c r="G136" s="2"/>
      <c r="H136" s="68"/>
      <c r="I136" s="68"/>
      <c r="J136" s="68"/>
      <c r="K136" s="68"/>
      <c r="L136" s="68"/>
      <c r="M136" s="68"/>
      <c r="N136" s="68"/>
      <c r="O136" s="68"/>
    </row>
    <row r="137" spans="1:15">
      <c r="A137" s="7"/>
      <c r="B137" s="2"/>
      <c r="C137" s="2"/>
      <c r="D137" s="2"/>
      <c r="E137" s="2"/>
      <c r="F137" s="2"/>
      <c r="G137" s="2"/>
      <c r="H137" s="68"/>
      <c r="I137" s="68"/>
      <c r="J137" s="68"/>
      <c r="K137" s="68"/>
      <c r="L137" s="68"/>
      <c r="M137" s="68"/>
      <c r="N137" s="68"/>
      <c r="O137" s="68"/>
    </row>
    <row r="138" spans="1:15">
      <c r="A138" s="2"/>
      <c r="B138" s="2"/>
      <c r="C138" s="2"/>
      <c r="D138" s="2"/>
      <c r="E138" s="2"/>
      <c r="F138" s="2"/>
      <c r="G138" s="2"/>
      <c r="H138" s="68"/>
      <c r="I138" s="68"/>
      <c r="J138" s="68"/>
      <c r="K138" s="68"/>
      <c r="L138" s="68"/>
      <c r="M138" s="68"/>
      <c r="N138" s="68"/>
      <c r="O138" s="68"/>
    </row>
    <row r="139" spans="1:15">
      <c r="A139" s="7"/>
      <c r="B139" s="2"/>
      <c r="C139" s="2"/>
      <c r="D139" s="2"/>
      <c r="E139" s="2"/>
      <c r="F139" s="2"/>
      <c r="G139" s="2"/>
      <c r="H139" s="68"/>
      <c r="I139" s="68"/>
      <c r="J139" s="68"/>
      <c r="K139" s="68"/>
      <c r="L139" s="68"/>
      <c r="M139" s="68"/>
      <c r="N139" s="68"/>
      <c r="O139" s="68"/>
    </row>
    <row r="140" spans="1:15">
      <c r="A140" s="7"/>
      <c r="B140" s="2"/>
      <c r="C140" s="2"/>
      <c r="D140" s="2"/>
      <c r="E140" s="2"/>
      <c r="F140" s="2"/>
      <c r="G140" s="2"/>
      <c r="H140" s="68"/>
      <c r="I140" s="68"/>
      <c r="J140" s="68"/>
      <c r="K140" s="68"/>
      <c r="L140" s="68"/>
      <c r="M140" s="68"/>
      <c r="N140" s="68"/>
      <c r="O140" s="68"/>
    </row>
    <row r="141" spans="1:15">
      <c r="A141" s="7"/>
      <c r="B141" s="2"/>
      <c r="C141" s="2"/>
      <c r="D141" s="2"/>
      <c r="E141" s="2"/>
      <c r="F141" s="2"/>
      <c r="G141" s="2"/>
      <c r="H141" s="68"/>
      <c r="I141" s="68"/>
      <c r="J141" s="68"/>
      <c r="K141" s="68"/>
      <c r="L141" s="68"/>
      <c r="M141" s="68"/>
      <c r="N141" s="68"/>
      <c r="O141" s="68"/>
    </row>
    <row r="142" spans="1:15">
      <c r="A142" s="2"/>
      <c r="B142" s="2"/>
      <c r="C142" s="2"/>
      <c r="D142" s="2"/>
      <c r="E142" s="2"/>
      <c r="F142" s="2"/>
      <c r="G142" s="2"/>
      <c r="H142" s="68"/>
      <c r="I142" s="68"/>
      <c r="J142" s="68"/>
      <c r="K142" s="68"/>
      <c r="L142" s="68"/>
      <c r="M142" s="68"/>
      <c r="N142" s="68"/>
      <c r="O142" s="68"/>
    </row>
    <row r="143" spans="1:15">
      <c r="A143" s="2"/>
      <c r="B143" s="2"/>
      <c r="C143" s="2"/>
      <c r="D143" s="2"/>
      <c r="E143" s="2"/>
      <c r="F143" s="2"/>
      <c r="G143" s="2"/>
      <c r="H143" s="68"/>
      <c r="I143" s="68"/>
      <c r="J143" s="68"/>
      <c r="K143" s="68"/>
      <c r="L143" s="68"/>
      <c r="M143" s="68"/>
      <c r="N143" s="68"/>
      <c r="O143" s="68"/>
    </row>
    <row r="144" spans="1:15">
      <c r="A144" s="18"/>
      <c r="B144" s="18"/>
      <c r="C144" s="18"/>
      <c r="D144" s="18"/>
      <c r="E144" s="18"/>
      <c r="F144" s="18"/>
      <c r="G144" s="19"/>
      <c r="H144" s="68"/>
      <c r="I144" s="68"/>
      <c r="J144" s="68"/>
      <c r="K144" s="68"/>
      <c r="L144" s="68"/>
      <c r="M144" s="68"/>
      <c r="N144" s="68"/>
      <c r="O144" s="68"/>
    </row>
    <row r="145" spans="1:15">
      <c r="A145" s="362" t="s">
        <v>271</v>
      </c>
      <c r="B145" s="362"/>
      <c r="C145" s="362"/>
      <c r="D145" s="362"/>
      <c r="E145" s="362"/>
      <c r="F145" s="362"/>
      <c r="G145" s="73"/>
      <c r="H145" s="365" t="s">
        <v>161</v>
      </c>
      <c r="I145" s="365"/>
      <c r="J145" s="365"/>
      <c r="K145" s="365"/>
      <c r="L145" s="365"/>
      <c r="M145" s="365"/>
      <c r="N145" s="365"/>
      <c r="O145" s="365"/>
    </row>
    <row r="146" spans="1:15">
      <c r="A146" s="363" t="s">
        <v>132</v>
      </c>
      <c r="B146" s="363"/>
      <c r="C146" s="363"/>
      <c r="D146" s="363"/>
      <c r="E146" s="363"/>
      <c r="F146" s="363"/>
      <c r="G146" s="363"/>
      <c r="H146" s="353" t="s">
        <v>131</v>
      </c>
      <c r="I146" s="353"/>
      <c r="J146" s="353"/>
      <c r="K146" s="353"/>
      <c r="L146" s="353"/>
      <c r="M146" s="353"/>
      <c r="N146" s="68"/>
      <c r="O146" s="68"/>
    </row>
    <row r="147" spans="1:15">
      <c r="A147" s="74"/>
      <c r="B147" s="74"/>
      <c r="C147" s="74"/>
      <c r="D147" s="74"/>
      <c r="E147" s="74"/>
      <c r="F147" s="74"/>
      <c r="G147" s="75"/>
      <c r="H147" s="354" t="s">
        <v>132</v>
      </c>
      <c r="I147" s="354"/>
      <c r="J147" s="354"/>
      <c r="K147" s="354"/>
      <c r="L147" s="354"/>
      <c r="M147" s="354"/>
      <c r="N147" s="68"/>
      <c r="O147" s="68"/>
    </row>
    <row r="148" spans="1:15" ht="29" customHeight="1">
      <c r="A148" s="358"/>
      <c r="B148" s="360" t="s">
        <v>65</v>
      </c>
      <c r="C148" s="360" t="s">
        <v>133</v>
      </c>
      <c r="D148" s="360" t="s">
        <v>134</v>
      </c>
      <c r="E148" s="360" t="s">
        <v>135</v>
      </c>
      <c r="F148" s="360" t="s">
        <v>153</v>
      </c>
      <c r="G148" s="360"/>
      <c r="H148" s="105" t="s">
        <v>160</v>
      </c>
      <c r="I148" s="105"/>
      <c r="J148" s="105"/>
      <c r="K148" s="105"/>
      <c r="L148" s="105"/>
      <c r="M148" s="105"/>
      <c r="N148" s="105"/>
      <c r="O148" s="105"/>
    </row>
    <row r="149" spans="1:15">
      <c r="A149" s="358"/>
      <c r="B149" s="360"/>
      <c r="C149" s="360"/>
      <c r="D149" s="360"/>
      <c r="E149" s="360"/>
      <c r="F149" s="360"/>
      <c r="G149" s="360"/>
      <c r="H149" s="106"/>
      <c r="I149" s="106"/>
      <c r="J149" s="106"/>
      <c r="K149" s="106"/>
      <c r="L149" s="106"/>
      <c r="M149" s="106"/>
      <c r="N149" s="106"/>
      <c r="O149" s="106"/>
    </row>
    <row r="150" spans="1:15" ht="16" thickBot="1">
      <c r="A150" s="76" t="s">
        <v>138</v>
      </c>
      <c r="B150" s="77">
        <f>SUM(C150:G150)</f>
        <v>0</v>
      </c>
      <c r="C150" s="22">
        <v>0</v>
      </c>
      <c r="D150" s="22">
        <v>0</v>
      </c>
      <c r="E150" s="22">
        <v>0</v>
      </c>
      <c r="F150" s="352">
        <v>0</v>
      </c>
      <c r="G150" s="352"/>
      <c r="H150" s="107" t="s">
        <v>143</v>
      </c>
      <c r="I150" s="107"/>
      <c r="J150" s="107"/>
      <c r="K150" s="107"/>
      <c r="L150" s="107"/>
      <c r="M150" s="107"/>
      <c r="N150" s="107"/>
      <c r="O150" s="106"/>
    </row>
    <row r="151" spans="1:15">
      <c r="A151" s="76" t="s">
        <v>139</v>
      </c>
      <c r="B151" s="77">
        <f t="shared" ref="B151:B154" si="2">SUM(C151:G151)</f>
        <v>0</v>
      </c>
      <c r="C151" s="82">
        <v>0</v>
      </c>
      <c r="D151" s="22">
        <v>0</v>
      </c>
      <c r="E151" s="22">
        <v>0</v>
      </c>
      <c r="F151" s="352">
        <v>0</v>
      </c>
      <c r="G151" s="352"/>
      <c r="H151" s="366" t="s">
        <v>162</v>
      </c>
      <c r="I151" s="366"/>
      <c r="J151" s="366"/>
      <c r="K151" s="366"/>
      <c r="L151" s="366"/>
      <c r="M151" s="366"/>
      <c r="N151" s="366"/>
      <c r="O151" s="366"/>
    </row>
    <row r="152" spans="1:15" ht="16" customHeight="1">
      <c r="A152" s="76" t="s">
        <v>140</v>
      </c>
      <c r="B152" s="77">
        <f t="shared" si="2"/>
        <v>0</v>
      </c>
      <c r="C152" s="22">
        <v>0</v>
      </c>
      <c r="D152" s="22">
        <v>0</v>
      </c>
      <c r="E152" s="22">
        <v>0</v>
      </c>
      <c r="F152" s="352">
        <v>0</v>
      </c>
      <c r="G152" s="352"/>
      <c r="H152" s="366" t="s">
        <v>163</v>
      </c>
      <c r="I152" s="366"/>
      <c r="J152" s="366"/>
      <c r="K152" s="366"/>
      <c r="L152" s="366"/>
      <c r="M152" s="366"/>
      <c r="N152" s="366"/>
      <c r="O152" s="366"/>
    </row>
    <row r="153" spans="1:15" ht="15" customHeight="1">
      <c r="A153" s="76" t="s">
        <v>141</v>
      </c>
      <c r="B153" s="77">
        <f t="shared" si="2"/>
        <v>0</v>
      </c>
      <c r="C153" s="22">
        <v>0</v>
      </c>
      <c r="D153" s="22">
        <v>0</v>
      </c>
      <c r="E153" s="22">
        <v>0</v>
      </c>
      <c r="F153" s="352">
        <v>0</v>
      </c>
      <c r="G153" s="352"/>
      <c r="H153" s="367" t="s">
        <v>716</v>
      </c>
      <c r="I153" s="367"/>
      <c r="J153" s="367"/>
      <c r="K153" s="367"/>
      <c r="L153" s="367"/>
      <c r="M153" s="367"/>
      <c r="N153" s="367"/>
      <c r="O153" s="367"/>
    </row>
    <row r="154" spans="1:15">
      <c r="A154" s="76" t="s">
        <v>142</v>
      </c>
      <c r="B154" s="77">
        <f t="shared" si="2"/>
        <v>0</v>
      </c>
      <c r="C154" s="78">
        <f>SUM(C150:C153)</f>
        <v>0</v>
      </c>
      <c r="D154" s="78">
        <f t="shared" ref="D154:E154" si="3">SUM(D150:D153)</f>
        <v>0</v>
      </c>
      <c r="E154" s="78">
        <f t="shared" si="3"/>
        <v>0</v>
      </c>
      <c r="F154" s="364">
        <f>SUM(F150:G153)</f>
        <v>0</v>
      </c>
      <c r="G154" s="364"/>
      <c r="H154" s="366" t="s">
        <v>717</v>
      </c>
      <c r="I154" s="366"/>
      <c r="J154" s="366"/>
      <c r="K154" s="366"/>
      <c r="L154" s="366"/>
      <c r="M154" s="366"/>
      <c r="N154" s="366"/>
      <c r="O154" s="366"/>
    </row>
    <row r="155" spans="1:15">
      <c r="A155" s="79"/>
      <c r="B155" s="79"/>
      <c r="C155" s="79"/>
      <c r="D155" s="79"/>
      <c r="E155" s="79"/>
      <c r="F155" s="79"/>
      <c r="G155" s="75"/>
      <c r="H155" s="68"/>
      <c r="I155" s="68"/>
      <c r="J155" s="68"/>
      <c r="K155" s="68"/>
      <c r="L155" s="68"/>
      <c r="M155" s="68"/>
      <c r="N155" s="68"/>
      <c r="O155" s="68"/>
    </row>
    <row r="156" spans="1:15">
      <c r="A156" s="363" t="s">
        <v>143</v>
      </c>
      <c r="B156" s="363"/>
      <c r="C156" s="363"/>
      <c r="D156" s="363"/>
      <c r="E156" s="363"/>
      <c r="F156" s="363"/>
      <c r="G156" s="363"/>
      <c r="H156" s="68"/>
      <c r="I156" s="68"/>
      <c r="J156" s="68"/>
      <c r="K156" s="68"/>
      <c r="L156" s="68"/>
      <c r="M156" s="68"/>
      <c r="N156" s="68"/>
      <c r="O156" s="68"/>
    </row>
    <row r="157" spans="1:15" ht="29" customHeight="1">
      <c r="A157" s="358"/>
      <c r="B157" s="359" t="s">
        <v>65</v>
      </c>
      <c r="C157" s="360" t="s">
        <v>133</v>
      </c>
      <c r="D157" s="360" t="s">
        <v>134</v>
      </c>
      <c r="E157" s="360" t="s">
        <v>135</v>
      </c>
      <c r="F157" s="360" t="s">
        <v>153</v>
      </c>
      <c r="G157" s="360"/>
      <c r="H157" s="68"/>
      <c r="I157" s="68"/>
      <c r="J157" s="68"/>
      <c r="K157" s="68"/>
      <c r="L157" s="68"/>
      <c r="M157" s="68"/>
      <c r="N157" s="68"/>
      <c r="O157" s="68"/>
    </row>
    <row r="158" spans="1:15">
      <c r="A158" s="358"/>
      <c r="B158" s="359"/>
      <c r="C158" s="360"/>
      <c r="D158" s="360"/>
      <c r="E158" s="360"/>
      <c r="F158" s="360"/>
      <c r="G158" s="360"/>
      <c r="H158" s="68"/>
      <c r="I158" s="68"/>
      <c r="J158" s="68"/>
      <c r="K158" s="68"/>
      <c r="L158" s="68"/>
      <c r="M158" s="68"/>
      <c r="N158" s="68"/>
      <c r="O158" s="68"/>
    </row>
    <row r="159" spans="1:15">
      <c r="A159" s="76" t="s">
        <v>144</v>
      </c>
      <c r="B159" s="80">
        <f>SUM(C159:F159)</f>
        <v>0</v>
      </c>
      <c r="C159" s="22">
        <v>0</v>
      </c>
      <c r="D159" s="22">
        <v>0</v>
      </c>
      <c r="E159" s="22">
        <v>0</v>
      </c>
      <c r="F159" s="352">
        <v>0</v>
      </c>
      <c r="G159" s="352"/>
      <c r="H159" s="68"/>
      <c r="I159" s="68"/>
      <c r="J159" s="68"/>
      <c r="K159" s="68"/>
      <c r="L159" s="68"/>
      <c r="M159" s="68"/>
      <c r="N159" s="68"/>
      <c r="O159" s="68"/>
    </row>
    <row r="160" spans="1:15">
      <c r="A160" s="79"/>
      <c r="B160" s="79"/>
      <c r="C160" s="79"/>
      <c r="D160" s="79"/>
      <c r="E160" s="79"/>
      <c r="F160" s="79"/>
      <c r="G160" s="75"/>
      <c r="H160" s="68"/>
      <c r="I160" s="68"/>
      <c r="J160" s="68"/>
      <c r="K160" s="68"/>
      <c r="L160" s="68"/>
      <c r="M160" s="68"/>
      <c r="N160" s="68"/>
      <c r="O160" s="68"/>
    </row>
    <row r="161" spans="1:15">
      <c r="A161" s="363" t="s">
        <v>145</v>
      </c>
      <c r="B161" s="363"/>
      <c r="C161" s="363"/>
      <c r="D161" s="363"/>
      <c r="E161" s="363"/>
      <c r="F161" s="363"/>
      <c r="G161" s="363"/>
      <c r="H161" s="68"/>
      <c r="I161" s="68"/>
      <c r="J161" s="68"/>
      <c r="K161" s="68"/>
      <c r="L161" s="68"/>
      <c r="M161" s="68"/>
      <c r="N161" s="68"/>
      <c r="O161" s="68"/>
    </row>
    <row r="162" spans="1:15" ht="29" customHeight="1">
      <c r="A162" s="361"/>
      <c r="B162" s="360" t="s">
        <v>65</v>
      </c>
      <c r="C162" s="360" t="s">
        <v>133</v>
      </c>
      <c r="D162" s="360" t="s">
        <v>134</v>
      </c>
      <c r="E162" s="360" t="s">
        <v>135</v>
      </c>
      <c r="F162" s="360" t="s">
        <v>153</v>
      </c>
      <c r="G162" s="360"/>
      <c r="H162" s="68"/>
      <c r="I162" s="68"/>
      <c r="J162" s="68"/>
      <c r="K162" s="68"/>
      <c r="L162" s="68"/>
      <c r="M162" s="68"/>
      <c r="N162" s="68"/>
      <c r="O162" s="68"/>
    </row>
    <row r="163" spans="1:15">
      <c r="A163" s="361"/>
      <c r="B163" s="360"/>
      <c r="C163" s="360"/>
      <c r="D163" s="360"/>
      <c r="E163" s="360"/>
      <c r="F163" s="360"/>
      <c r="G163" s="360"/>
      <c r="H163" s="68"/>
      <c r="I163" s="68"/>
      <c r="J163" s="68"/>
      <c r="K163" s="68"/>
      <c r="L163" s="68"/>
      <c r="M163" s="68"/>
      <c r="N163" s="68"/>
      <c r="O163" s="68"/>
    </row>
    <row r="164" spans="1:15">
      <c r="A164" s="81" t="s">
        <v>146</v>
      </c>
      <c r="B164" s="80">
        <f>SUM(C164:G164)</f>
        <v>0</v>
      </c>
      <c r="C164" s="22">
        <v>0</v>
      </c>
      <c r="D164" s="22">
        <v>0</v>
      </c>
      <c r="E164" s="22">
        <v>0</v>
      </c>
      <c r="F164" s="352">
        <v>0</v>
      </c>
      <c r="G164" s="352"/>
      <c r="H164" s="68"/>
      <c r="I164" s="68"/>
      <c r="J164" s="68"/>
      <c r="K164" s="68"/>
      <c r="L164" s="68"/>
      <c r="M164" s="68"/>
      <c r="N164" s="68"/>
      <c r="O164" s="68"/>
    </row>
    <row r="165" spans="1:15">
      <c r="A165" s="81" t="s">
        <v>147</v>
      </c>
      <c r="B165" s="80">
        <f t="shared" ref="B165:B167" si="4">SUM(C165:G165)</f>
        <v>0</v>
      </c>
      <c r="C165" s="22">
        <v>0</v>
      </c>
      <c r="D165" s="22">
        <v>0</v>
      </c>
      <c r="E165" s="22">
        <v>0</v>
      </c>
      <c r="F165" s="352">
        <v>0</v>
      </c>
      <c r="G165" s="352"/>
      <c r="H165" s="68"/>
      <c r="I165" s="68"/>
      <c r="J165" s="68"/>
      <c r="K165" s="68"/>
      <c r="L165" s="68"/>
      <c r="M165" s="68"/>
      <c r="N165" s="68"/>
      <c r="O165" s="68"/>
    </row>
    <row r="166" spans="1:15">
      <c r="A166" s="81" t="s">
        <v>148</v>
      </c>
      <c r="B166" s="80">
        <f t="shared" si="4"/>
        <v>0</v>
      </c>
      <c r="C166" s="22">
        <v>0</v>
      </c>
      <c r="D166" s="22">
        <v>0</v>
      </c>
      <c r="E166" s="22">
        <v>0</v>
      </c>
      <c r="F166" s="352">
        <v>0</v>
      </c>
      <c r="G166" s="352"/>
      <c r="H166" s="68"/>
      <c r="I166" s="68"/>
      <c r="J166" s="68"/>
      <c r="K166" s="68"/>
      <c r="L166" s="68"/>
      <c r="M166" s="68"/>
      <c r="N166" s="68"/>
      <c r="O166" s="68"/>
    </row>
    <row r="167" spans="1:15">
      <c r="A167" s="81" t="s">
        <v>149</v>
      </c>
      <c r="B167" s="80">
        <f t="shared" si="4"/>
        <v>0</v>
      </c>
      <c r="C167" s="22">
        <v>0</v>
      </c>
      <c r="D167" s="22">
        <v>0</v>
      </c>
      <c r="E167" s="22">
        <v>0</v>
      </c>
      <c r="F167" s="352">
        <v>0</v>
      </c>
      <c r="G167" s="352"/>
      <c r="H167" s="68"/>
      <c r="I167" s="68"/>
      <c r="J167" s="68"/>
      <c r="K167" s="68"/>
      <c r="L167" s="68"/>
      <c r="M167" s="68"/>
      <c r="N167" s="68"/>
      <c r="O167" s="68"/>
    </row>
    <row r="168" spans="1:15">
      <c r="A168" s="79"/>
      <c r="B168" s="79"/>
      <c r="C168" s="79"/>
      <c r="D168" s="79"/>
      <c r="E168" s="79"/>
      <c r="F168" s="79"/>
      <c r="G168" s="75"/>
      <c r="H168" s="365" t="s">
        <v>161</v>
      </c>
      <c r="I168" s="365"/>
      <c r="J168" s="365"/>
      <c r="K168" s="365"/>
      <c r="L168" s="365"/>
      <c r="M168" s="365"/>
      <c r="N168" s="365"/>
      <c r="O168" s="365"/>
    </row>
    <row r="169" spans="1:15">
      <c r="A169" s="353" t="s">
        <v>239</v>
      </c>
      <c r="B169" s="353"/>
      <c r="C169" s="353"/>
      <c r="D169" s="353"/>
      <c r="E169" s="353"/>
      <c r="F169" s="353"/>
      <c r="G169" s="75"/>
      <c r="H169" s="353" t="s">
        <v>164</v>
      </c>
      <c r="I169" s="353"/>
      <c r="J169" s="353"/>
      <c r="K169" s="353"/>
      <c r="L169" s="353"/>
      <c r="M169" s="353"/>
      <c r="N169" s="68"/>
      <c r="O169" s="68"/>
    </row>
    <row r="170" spans="1:15">
      <c r="A170" s="363" t="s">
        <v>150</v>
      </c>
      <c r="B170" s="363"/>
      <c r="C170" s="363"/>
      <c r="D170" s="363"/>
      <c r="E170" s="363"/>
      <c r="F170" s="363"/>
      <c r="G170" s="363"/>
      <c r="H170" s="354" t="s">
        <v>165</v>
      </c>
      <c r="I170" s="354"/>
      <c r="J170" s="354"/>
      <c r="K170" s="354"/>
      <c r="L170" s="354"/>
      <c r="M170" s="354"/>
      <c r="N170" s="68"/>
      <c r="O170" s="68"/>
    </row>
    <row r="171" spans="1:15" ht="29" customHeight="1">
      <c r="A171" s="358"/>
      <c r="B171" s="359" t="s">
        <v>65</v>
      </c>
      <c r="C171" s="360" t="s">
        <v>133</v>
      </c>
      <c r="D171" s="360" t="s">
        <v>134</v>
      </c>
      <c r="E171" s="360" t="s">
        <v>135</v>
      </c>
      <c r="F171" s="360" t="s">
        <v>136</v>
      </c>
      <c r="G171" s="360"/>
      <c r="H171" s="357" t="s">
        <v>166</v>
      </c>
      <c r="I171" s="357"/>
      <c r="J171" s="357"/>
      <c r="K171" s="357"/>
      <c r="L171" s="357"/>
      <c r="M171" s="357"/>
      <c r="N171" s="357"/>
      <c r="O171" s="357"/>
    </row>
    <row r="172" spans="1:15">
      <c r="A172" s="358"/>
      <c r="B172" s="359"/>
      <c r="C172" s="360"/>
      <c r="D172" s="360"/>
      <c r="E172" s="360"/>
      <c r="F172" s="360" t="s">
        <v>137</v>
      </c>
      <c r="G172" s="360"/>
      <c r="H172" s="68" t="s">
        <v>167</v>
      </c>
      <c r="I172" s="68"/>
      <c r="J172" s="68"/>
      <c r="K172" s="68"/>
      <c r="L172" s="68"/>
      <c r="M172" s="68"/>
      <c r="N172" s="68"/>
      <c r="O172" s="68"/>
    </row>
    <row r="173" spans="1:15">
      <c r="A173" s="76" t="s">
        <v>151</v>
      </c>
      <c r="B173" s="80">
        <f>SUM(C173:G173)</f>
        <v>0</v>
      </c>
      <c r="C173" s="307">
        <v>0</v>
      </c>
      <c r="D173" s="307">
        <v>0</v>
      </c>
      <c r="E173" s="307">
        <v>0</v>
      </c>
      <c r="F173" s="352">
        <v>0</v>
      </c>
      <c r="G173" s="352"/>
      <c r="H173" s="68" t="s">
        <v>168</v>
      </c>
      <c r="I173" s="68"/>
      <c r="J173" s="68"/>
      <c r="K173" s="68"/>
      <c r="L173" s="68"/>
      <c r="M173" s="68"/>
      <c r="N173" s="68"/>
      <c r="O173" s="68"/>
    </row>
    <row r="174" spans="1:15">
      <c r="A174" s="79"/>
      <c r="B174" s="79"/>
      <c r="C174" s="79"/>
      <c r="D174" s="79"/>
      <c r="E174" s="79"/>
      <c r="F174" s="79"/>
      <c r="G174" s="75"/>
      <c r="H174" s="68"/>
      <c r="I174" s="68"/>
      <c r="J174" s="68"/>
      <c r="K174" s="68"/>
      <c r="L174" s="68"/>
      <c r="M174" s="68"/>
      <c r="N174" s="68"/>
      <c r="O174" s="68"/>
    </row>
    <row r="175" spans="1:15">
      <c r="A175" s="363" t="s">
        <v>152</v>
      </c>
      <c r="B175" s="363"/>
      <c r="C175" s="363"/>
      <c r="D175" s="363"/>
      <c r="E175" s="363"/>
      <c r="F175" s="363"/>
      <c r="G175" s="363"/>
      <c r="H175" s="106"/>
      <c r="I175" s="106"/>
      <c r="J175" s="106"/>
      <c r="K175" s="106"/>
      <c r="L175" s="106"/>
      <c r="M175" s="106"/>
      <c r="N175" s="106"/>
      <c r="O175" s="106"/>
    </row>
    <row r="176" spans="1:15" ht="29" customHeight="1">
      <c r="A176" s="361"/>
      <c r="B176" s="360" t="s">
        <v>65</v>
      </c>
      <c r="C176" s="360" t="s">
        <v>133</v>
      </c>
      <c r="D176" s="360" t="s">
        <v>134</v>
      </c>
      <c r="E176" s="360" t="s">
        <v>135</v>
      </c>
      <c r="F176" s="360" t="s">
        <v>136</v>
      </c>
      <c r="G176" s="360"/>
      <c r="H176" s="106"/>
      <c r="I176" s="106"/>
      <c r="J176" s="106"/>
      <c r="K176" s="106"/>
      <c r="L176" s="106"/>
      <c r="M176" s="106"/>
      <c r="N176" s="106"/>
      <c r="O176" s="106"/>
    </row>
    <row r="177" spans="1:15">
      <c r="A177" s="361"/>
      <c r="B177" s="360"/>
      <c r="C177" s="360"/>
      <c r="D177" s="360"/>
      <c r="E177" s="360"/>
      <c r="F177" s="360" t="s">
        <v>137</v>
      </c>
      <c r="G177" s="360"/>
      <c r="H177" s="106"/>
      <c r="I177" s="106"/>
      <c r="J177" s="106"/>
      <c r="K177" s="106"/>
      <c r="L177" s="106"/>
      <c r="M177" s="106"/>
      <c r="N177" s="106"/>
      <c r="O177" s="106"/>
    </row>
    <row r="178" spans="1:15">
      <c r="A178" s="81" t="s">
        <v>146</v>
      </c>
      <c r="B178" s="80">
        <f>SUM(C178:G178)</f>
        <v>0</v>
      </c>
      <c r="C178" s="22">
        <v>0</v>
      </c>
      <c r="D178" s="22">
        <v>0</v>
      </c>
      <c r="E178" s="22">
        <v>0</v>
      </c>
      <c r="F178" s="352">
        <v>0</v>
      </c>
      <c r="G178" s="352"/>
      <c r="H178" s="108"/>
      <c r="I178" s="108"/>
      <c r="J178" s="108"/>
      <c r="K178" s="108"/>
      <c r="L178" s="108"/>
      <c r="M178" s="108"/>
      <c r="N178" s="108"/>
      <c r="O178" s="106"/>
    </row>
    <row r="179" spans="1:15">
      <c r="A179" s="81" t="s">
        <v>147</v>
      </c>
      <c r="B179" s="80">
        <f t="shared" ref="B179:B180" si="5">SUM(C179:G179)</f>
        <v>0</v>
      </c>
      <c r="C179" s="22">
        <v>0</v>
      </c>
      <c r="D179" s="22">
        <v>0</v>
      </c>
      <c r="E179" s="22">
        <v>0</v>
      </c>
      <c r="F179" s="352">
        <v>0</v>
      </c>
      <c r="G179" s="352"/>
      <c r="H179" s="355"/>
      <c r="I179" s="355"/>
      <c r="J179" s="355"/>
      <c r="K179" s="355"/>
      <c r="L179" s="355"/>
      <c r="M179" s="355"/>
      <c r="N179" s="355"/>
      <c r="O179" s="355"/>
    </row>
    <row r="180" spans="1:15">
      <c r="A180" s="81" t="s">
        <v>148</v>
      </c>
      <c r="B180" s="80">
        <f t="shared" si="5"/>
        <v>0</v>
      </c>
      <c r="C180" s="22">
        <v>0</v>
      </c>
      <c r="D180" s="22">
        <v>0</v>
      </c>
      <c r="E180" s="22">
        <v>0</v>
      </c>
      <c r="F180" s="352">
        <v>0</v>
      </c>
      <c r="G180" s="352"/>
      <c r="H180" s="355"/>
      <c r="I180" s="355"/>
      <c r="J180" s="355"/>
      <c r="K180" s="355"/>
      <c r="L180" s="355"/>
      <c r="M180" s="355"/>
      <c r="N180" s="355"/>
      <c r="O180" s="355"/>
    </row>
    <row r="181" spans="1:15">
      <c r="A181" s="81" t="s">
        <v>149</v>
      </c>
      <c r="B181" s="80">
        <f>SUM(C181:G181)</f>
        <v>0</v>
      </c>
      <c r="C181" s="22">
        <v>0</v>
      </c>
      <c r="D181" s="22">
        <v>0</v>
      </c>
      <c r="E181" s="22">
        <v>0</v>
      </c>
      <c r="F181" s="352">
        <v>0</v>
      </c>
      <c r="G181" s="352"/>
      <c r="H181" s="356"/>
      <c r="I181" s="356"/>
      <c r="J181" s="356"/>
      <c r="K181" s="356"/>
      <c r="L181" s="356"/>
      <c r="M181" s="356"/>
      <c r="N181" s="356"/>
      <c r="O181" s="356"/>
    </row>
    <row r="182" spans="1:15">
      <c r="A182" s="23"/>
      <c r="B182" s="23"/>
      <c r="C182" s="23"/>
      <c r="D182" s="23"/>
      <c r="E182" s="23"/>
      <c r="F182" s="23"/>
      <c r="G182" s="23"/>
      <c r="H182" s="109"/>
      <c r="I182" s="109"/>
      <c r="J182" s="109"/>
      <c r="K182" s="109"/>
      <c r="L182" s="109"/>
      <c r="M182" s="109"/>
      <c r="N182" s="109"/>
      <c r="O182" s="109"/>
    </row>
    <row r="183" spans="1:15">
      <c r="A183" s="23"/>
      <c r="B183" s="23"/>
      <c r="C183" s="23"/>
      <c r="D183" s="23"/>
      <c r="E183" s="23"/>
      <c r="F183" s="23"/>
      <c r="G183" s="23"/>
      <c r="H183" s="109"/>
      <c r="I183" s="109"/>
      <c r="J183" s="109"/>
      <c r="K183" s="109"/>
      <c r="L183" s="109"/>
      <c r="M183" s="109"/>
      <c r="N183" s="109"/>
      <c r="O183" s="109"/>
    </row>
    <row r="184" spans="1:15">
      <c r="A184" s="21"/>
      <c r="B184" s="21"/>
      <c r="C184" s="21"/>
      <c r="D184" s="21"/>
      <c r="E184" s="21"/>
      <c r="F184" s="21"/>
      <c r="G184" s="21"/>
      <c r="H184" s="68"/>
      <c r="I184" s="68"/>
      <c r="J184" s="68"/>
      <c r="K184" s="68"/>
      <c r="L184" s="68"/>
      <c r="M184" s="68"/>
      <c r="N184" s="68"/>
      <c r="O184" s="68"/>
    </row>
    <row r="185" spans="1:15">
      <c r="A185" s="59" t="s">
        <v>270</v>
      </c>
      <c r="B185" s="57"/>
      <c r="C185" s="57"/>
      <c r="D185" s="57"/>
      <c r="E185" s="57"/>
      <c r="F185" s="57"/>
      <c r="G185" s="57"/>
      <c r="H185" s="68"/>
      <c r="I185" s="68"/>
      <c r="J185" s="68"/>
      <c r="K185" s="68"/>
      <c r="L185" s="68"/>
      <c r="M185" s="68"/>
      <c r="N185" s="68"/>
      <c r="O185" s="68"/>
    </row>
    <row r="186" spans="1:15">
      <c r="A186" s="378" t="s">
        <v>154</v>
      </c>
      <c r="B186" s="378"/>
      <c r="C186" s="378"/>
      <c r="D186" s="378"/>
      <c r="E186" s="378"/>
      <c r="F186" s="378"/>
      <c r="G186" s="378"/>
      <c r="K186" s="68"/>
      <c r="L186" s="68"/>
      <c r="M186" s="68"/>
      <c r="N186" s="68"/>
      <c r="O186" s="68"/>
    </row>
    <row r="187" spans="1:15" ht="57" customHeight="1">
      <c r="A187" s="83"/>
      <c r="B187" s="84"/>
      <c r="C187" s="377" t="s">
        <v>155</v>
      </c>
      <c r="D187" s="377"/>
      <c r="E187" s="371" t="str">
        <f>IF(B77&gt;0,B159/B77,"Please Complete Q5 &amp; Q8")</f>
        <v>Please Complete Q5 &amp; Q8</v>
      </c>
      <c r="F187" s="372"/>
      <c r="G187" s="373"/>
      <c r="K187" s="68"/>
      <c r="L187" s="68"/>
      <c r="M187" s="68"/>
      <c r="N187" s="68"/>
      <c r="O187" s="68"/>
    </row>
    <row r="188" spans="1:15">
      <c r="A188" s="378" t="s">
        <v>156</v>
      </c>
      <c r="B188" s="378"/>
      <c r="C188" s="378"/>
      <c r="D188" s="378"/>
      <c r="E188" s="378"/>
      <c r="F188" s="378"/>
      <c r="G188" s="378"/>
      <c r="K188" s="68"/>
      <c r="L188" s="68"/>
      <c r="M188" s="68"/>
      <c r="N188" s="68"/>
      <c r="O188" s="68"/>
    </row>
    <row r="189" spans="1:15" ht="16" customHeight="1">
      <c r="A189" s="83"/>
      <c r="B189" s="84"/>
      <c r="C189" s="83"/>
      <c r="D189" s="85" t="s">
        <v>146</v>
      </c>
      <c r="E189" s="374" t="str">
        <f>IF($B$77&gt;0,B164/$B$77,"Please Complete Q5 &amp; Q8")</f>
        <v>Please Complete Q5 &amp; Q8</v>
      </c>
      <c r="F189" s="375"/>
      <c r="G189" s="376"/>
      <c r="K189" s="68"/>
      <c r="L189" s="68"/>
      <c r="M189" s="68"/>
      <c r="N189" s="68"/>
      <c r="O189" s="68"/>
    </row>
    <row r="190" spans="1:15">
      <c r="A190" s="83"/>
      <c r="B190" s="84"/>
      <c r="C190" s="83"/>
      <c r="D190" s="85" t="s">
        <v>147</v>
      </c>
      <c r="E190" s="374" t="str">
        <f>IF($B$77&gt;0,B165/$B$77,"Please Complete Q5 &amp; Q8")</f>
        <v>Please Complete Q5 &amp; Q8</v>
      </c>
      <c r="F190" s="375"/>
      <c r="G190" s="376"/>
      <c r="K190" s="68"/>
      <c r="L190" s="68"/>
      <c r="M190" s="68"/>
      <c r="N190" s="68"/>
      <c r="O190" s="68"/>
    </row>
    <row r="191" spans="1:15">
      <c r="A191" s="83"/>
      <c r="B191" s="84"/>
      <c r="C191" s="83"/>
      <c r="D191" s="85" t="s">
        <v>148</v>
      </c>
      <c r="E191" s="374" t="str">
        <f>IF($B$77&gt;0,B166/$B$77,"Please Complete Q5 &amp; Q8")</f>
        <v>Please Complete Q5 &amp; Q8</v>
      </c>
      <c r="F191" s="375"/>
      <c r="G191" s="376"/>
      <c r="K191" s="68"/>
      <c r="L191" s="68"/>
      <c r="M191" s="68"/>
      <c r="N191" s="68"/>
      <c r="O191" s="68"/>
    </row>
    <row r="192" spans="1:15">
      <c r="A192" s="83"/>
      <c r="B192" s="84"/>
      <c r="C192" s="83"/>
      <c r="D192" s="85" t="s">
        <v>149</v>
      </c>
      <c r="E192" s="374" t="str">
        <f>IF($B$77&gt;0,B167/$B$77,"Please Complete Q5 &amp; Q8")</f>
        <v>Please Complete Q5 &amp; Q8</v>
      </c>
      <c r="F192" s="375"/>
      <c r="G192" s="376"/>
      <c r="K192" s="68"/>
      <c r="L192" s="68"/>
      <c r="M192" s="68"/>
      <c r="N192" s="68"/>
      <c r="O192" s="68"/>
    </row>
    <row r="193" spans="1:15">
      <c r="A193" s="381" t="s">
        <v>713</v>
      </c>
      <c r="B193" s="381"/>
      <c r="C193" s="381"/>
      <c r="D193" s="381"/>
      <c r="E193" s="381"/>
      <c r="F193" s="381"/>
      <c r="G193" s="381"/>
      <c r="K193" s="68"/>
      <c r="L193" s="68"/>
      <c r="M193" s="68"/>
      <c r="N193" s="68"/>
      <c r="O193" s="68"/>
    </row>
    <row r="194" spans="1:15">
      <c r="A194" s="380" t="s">
        <v>156</v>
      </c>
      <c r="B194" s="380"/>
      <c r="C194" s="380"/>
      <c r="D194" s="380"/>
      <c r="E194" s="57"/>
      <c r="F194" s="57"/>
      <c r="G194" s="83"/>
      <c r="H194" s="68"/>
      <c r="I194" s="68"/>
      <c r="J194" s="68"/>
      <c r="K194" s="68"/>
      <c r="L194" s="68"/>
      <c r="M194" s="68"/>
      <c r="N194" s="68"/>
      <c r="O194" s="68"/>
    </row>
    <row r="195" spans="1:15">
      <c r="A195" s="83"/>
      <c r="B195" s="84"/>
      <c r="C195" s="83"/>
      <c r="D195" s="85" t="s">
        <v>146</v>
      </c>
      <c r="E195" s="374" t="str">
        <f>IF($F$77&gt;0,B178/$F$77,"Please Complete Q5 &amp; Q9")</f>
        <v>Please Complete Q5 &amp; Q9</v>
      </c>
      <c r="F195" s="375"/>
      <c r="G195" s="376"/>
      <c r="H195" s="68"/>
      <c r="I195" s="68"/>
      <c r="J195" s="68"/>
      <c r="K195" s="68"/>
      <c r="L195" s="68"/>
      <c r="M195" s="68"/>
      <c r="N195" s="68"/>
      <c r="O195" s="68"/>
    </row>
    <row r="196" spans="1:15">
      <c r="A196" s="83"/>
      <c r="B196" s="84"/>
      <c r="C196" s="83"/>
      <c r="D196" s="85" t="s">
        <v>147</v>
      </c>
      <c r="E196" s="374" t="str">
        <f>IF($F$77&gt;0,B179/$F$77,"Please Complete Q5 &amp; Q9")</f>
        <v>Please Complete Q5 &amp; Q9</v>
      </c>
      <c r="F196" s="375"/>
      <c r="G196" s="376"/>
      <c r="H196" s="68"/>
      <c r="I196" s="68"/>
      <c r="J196" s="68"/>
      <c r="K196" s="68"/>
      <c r="L196" s="68"/>
      <c r="M196" s="68"/>
      <c r="N196" s="68"/>
      <c r="O196" s="68"/>
    </row>
    <row r="197" spans="1:15">
      <c r="A197" s="83"/>
      <c r="B197" s="84"/>
      <c r="C197" s="83"/>
      <c r="D197" s="85" t="s">
        <v>148</v>
      </c>
      <c r="E197" s="374" t="str">
        <f>IF($F$77&gt;0,B180/$F$77,"Please Complete Q5 &amp; Q9")</f>
        <v>Please Complete Q5 &amp; Q9</v>
      </c>
      <c r="F197" s="375"/>
      <c r="G197" s="376"/>
      <c r="H197" s="68"/>
      <c r="I197" s="68"/>
      <c r="J197" s="68"/>
      <c r="K197" s="68"/>
      <c r="L197" s="68"/>
      <c r="M197" s="68"/>
      <c r="N197" s="68"/>
      <c r="O197" s="68"/>
    </row>
    <row r="198" spans="1:15">
      <c r="A198" s="83"/>
      <c r="B198" s="84"/>
      <c r="C198" s="83"/>
      <c r="D198" s="85" t="s">
        <v>149</v>
      </c>
      <c r="E198" s="374" t="str">
        <f>IF($F$77&gt;0,B181/$F$77,"Please Complete Q5 &amp; Q9")</f>
        <v>Please Complete Q5 &amp; Q9</v>
      </c>
      <c r="F198" s="375"/>
      <c r="G198" s="376"/>
      <c r="H198" s="68"/>
      <c r="I198" s="68"/>
      <c r="J198" s="68"/>
      <c r="K198" s="68"/>
      <c r="L198" s="68"/>
      <c r="M198" s="68"/>
      <c r="N198" s="68"/>
      <c r="O198" s="68"/>
    </row>
    <row r="199" spans="1:15">
      <c r="A199" s="75"/>
      <c r="B199" s="75"/>
      <c r="C199" s="75"/>
      <c r="D199" s="75"/>
      <c r="E199" s="75"/>
      <c r="F199" s="75"/>
      <c r="G199" s="75"/>
      <c r="H199" s="68"/>
      <c r="I199" s="68"/>
      <c r="J199" s="68"/>
      <c r="K199" s="68"/>
      <c r="L199" s="68"/>
      <c r="M199" s="68"/>
      <c r="N199" s="68"/>
      <c r="O199" s="68"/>
    </row>
    <row r="200" spans="1:15">
      <c r="A200" s="386" t="s">
        <v>269</v>
      </c>
      <c r="B200" s="386"/>
      <c r="C200" s="386"/>
      <c r="D200" s="386"/>
      <c r="E200" s="386"/>
      <c r="F200" s="386"/>
      <c r="G200" s="73"/>
      <c r="H200" s="68"/>
      <c r="I200" s="68"/>
      <c r="J200" s="68"/>
      <c r="K200" s="68"/>
      <c r="L200" s="68"/>
      <c r="M200" s="68"/>
      <c r="N200" s="68"/>
      <c r="O200" s="68"/>
    </row>
    <row r="201" spans="1:15">
      <c r="A201" s="383" t="s">
        <v>184</v>
      </c>
      <c r="B201" s="383"/>
      <c r="C201" s="383"/>
      <c r="D201" s="383"/>
      <c r="E201" s="383"/>
      <c r="F201" s="383"/>
      <c r="G201" s="75"/>
      <c r="H201" s="110" t="s">
        <v>161</v>
      </c>
      <c r="I201" s="111"/>
      <c r="J201" s="111"/>
      <c r="K201" s="111"/>
      <c r="L201" s="111"/>
      <c r="M201" s="111"/>
      <c r="N201" s="111"/>
      <c r="O201" s="111"/>
    </row>
    <row r="202" spans="1:15" ht="73" customHeight="1">
      <c r="A202" s="86"/>
      <c r="B202" s="86" t="s">
        <v>65</v>
      </c>
      <c r="C202" s="87" t="s">
        <v>170</v>
      </c>
      <c r="D202" s="87" t="s">
        <v>171</v>
      </c>
      <c r="E202" s="87" t="s">
        <v>172</v>
      </c>
      <c r="F202" s="87" t="s">
        <v>173</v>
      </c>
      <c r="G202" s="57"/>
      <c r="H202" s="385" t="s">
        <v>185</v>
      </c>
      <c r="I202" s="385"/>
      <c r="J202" s="385"/>
      <c r="K202" s="385"/>
      <c r="L202" s="385"/>
      <c r="M202" s="385"/>
      <c r="N202" s="106"/>
      <c r="O202" s="106"/>
    </row>
    <row r="203" spans="1:15">
      <c r="A203" s="86" t="s">
        <v>174</v>
      </c>
      <c r="B203" s="88">
        <f>SUM(C203:F203)</f>
        <v>0</v>
      </c>
      <c r="C203" s="25">
        <v>0</v>
      </c>
      <c r="D203" s="25" t="s">
        <v>101</v>
      </c>
      <c r="E203" s="25" t="s">
        <v>101</v>
      </c>
      <c r="F203" s="25" t="s">
        <v>101</v>
      </c>
      <c r="G203" s="1"/>
      <c r="H203" s="385" t="s">
        <v>184</v>
      </c>
      <c r="I203" s="385"/>
      <c r="J203" s="385"/>
      <c r="K203" s="385"/>
      <c r="L203" s="385"/>
      <c r="M203" s="385"/>
      <c r="N203" s="106"/>
      <c r="O203" s="106"/>
    </row>
    <row r="204" spans="1:15">
      <c r="A204" s="86" t="s">
        <v>175</v>
      </c>
      <c r="B204" s="88">
        <f t="shared" ref="B204:B207" si="6">SUM(C204:F204)</f>
        <v>0</v>
      </c>
      <c r="C204" s="25" t="s">
        <v>101</v>
      </c>
      <c r="D204" s="25" t="s">
        <v>101</v>
      </c>
      <c r="E204" s="25" t="s">
        <v>101</v>
      </c>
      <c r="F204" s="25" t="s">
        <v>101</v>
      </c>
      <c r="G204" s="1"/>
      <c r="H204" s="106" t="s">
        <v>186</v>
      </c>
      <c r="I204" s="106"/>
      <c r="J204" s="106"/>
      <c r="K204" s="106"/>
      <c r="L204" s="106"/>
      <c r="M204" s="106"/>
      <c r="N204" s="106"/>
      <c r="O204" s="106"/>
    </row>
    <row r="205" spans="1:15">
      <c r="A205" s="86" t="s">
        <v>176</v>
      </c>
      <c r="B205" s="88">
        <f t="shared" si="6"/>
        <v>0</v>
      </c>
      <c r="C205" s="25" t="s">
        <v>101</v>
      </c>
      <c r="D205" s="25" t="s">
        <v>101</v>
      </c>
      <c r="E205" s="25" t="s">
        <v>101</v>
      </c>
      <c r="F205" s="25" t="s">
        <v>101</v>
      </c>
      <c r="G205" s="1"/>
      <c r="H205" s="106" t="s">
        <v>187</v>
      </c>
      <c r="I205" s="106"/>
      <c r="J205" s="106"/>
      <c r="K205" s="106"/>
      <c r="L205" s="106"/>
      <c r="M205" s="106"/>
      <c r="N205" s="106"/>
      <c r="O205" s="106"/>
    </row>
    <row r="206" spans="1:15">
      <c r="A206" s="86" t="s">
        <v>177</v>
      </c>
      <c r="B206" s="88">
        <f t="shared" si="6"/>
        <v>0</v>
      </c>
      <c r="C206" s="25" t="s">
        <v>101</v>
      </c>
      <c r="D206" s="25" t="s">
        <v>101</v>
      </c>
      <c r="E206" s="25" t="s">
        <v>101</v>
      </c>
      <c r="F206" s="25" t="s">
        <v>101</v>
      </c>
      <c r="G206" s="1"/>
      <c r="H206" s="106" t="s">
        <v>188</v>
      </c>
      <c r="I206" s="106"/>
      <c r="J206" s="106"/>
      <c r="K206" s="106"/>
      <c r="L206" s="106"/>
      <c r="M206" s="106"/>
      <c r="N206" s="106"/>
      <c r="O206" s="106"/>
    </row>
    <row r="207" spans="1:15">
      <c r="A207" s="86" t="s">
        <v>142</v>
      </c>
      <c r="B207" s="88">
        <f t="shared" si="6"/>
        <v>0</v>
      </c>
      <c r="C207" s="88">
        <f>SUM(C203:C206)</f>
        <v>0</v>
      </c>
      <c r="D207" s="88">
        <f t="shared" ref="D207:F207" si="7">SUM(D203:D206)</f>
        <v>0</v>
      </c>
      <c r="E207" s="88">
        <f t="shared" si="7"/>
        <v>0</v>
      </c>
      <c r="F207" s="88">
        <f t="shared" si="7"/>
        <v>0</v>
      </c>
      <c r="G207" s="1"/>
      <c r="H207" s="106"/>
      <c r="I207" s="106"/>
      <c r="J207" s="106"/>
      <c r="K207" s="106"/>
      <c r="L207" s="106"/>
      <c r="M207" s="106"/>
      <c r="N207" s="106"/>
      <c r="O207" s="106"/>
    </row>
    <row r="208" spans="1:15">
      <c r="A208" s="89"/>
      <c r="B208" s="89"/>
      <c r="C208" s="89"/>
      <c r="D208" s="89"/>
      <c r="E208" s="89"/>
      <c r="F208" s="89"/>
      <c r="G208" s="21"/>
      <c r="H208" s="112" t="s">
        <v>178</v>
      </c>
      <c r="I208" s="112"/>
      <c r="J208" s="112"/>
      <c r="K208" s="112"/>
      <c r="L208" s="112"/>
      <c r="M208" s="112"/>
      <c r="N208" s="106"/>
      <c r="O208" s="106"/>
    </row>
    <row r="209" spans="1:15">
      <c r="A209" s="384" t="s">
        <v>178</v>
      </c>
      <c r="B209" s="384"/>
      <c r="C209" s="384"/>
      <c r="D209" s="384"/>
      <c r="E209" s="384"/>
      <c r="F209" s="384"/>
      <c r="G209" s="20"/>
      <c r="H209" s="355" t="s">
        <v>189</v>
      </c>
      <c r="I209" s="355"/>
      <c r="J209" s="355"/>
      <c r="K209" s="355"/>
      <c r="L209" s="355"/>
      <c r="M209" s="355"/>
      <c r="N209" s="355"/>
      <c r="O209" s="355"/>
    </row>
    <row r="210" spans="1:15" ht="72">
      <c r="A210" s="86"/>
      <c r="B210" s="86" t="s">
        <v>65</v>
      </c>
      <c r="C210" s="87" t="s">
        <v>170</v>
      </c>
      <c r="D210" s="87" t="s">
        <v>171</v>
      </c>
      <c r="E210" s="87" t="s">
        <v>172</v>
      </c>
      <c r="F210" s="87" t="s">
        <v>173</v>
      </c>
      <c r="G210" s="1"/>
      <c r="H210" s="355"/>
      <c r="I210" s="355"/>
      <c r="J210" s="355"/>
      <c r="K210" s="355"/>
      <c r="L210" s="355"/>
      <c r="M210" s="355"/>
      <c r="N210" s="355"/>
      <c r="O210" s="355"/>
    </row>
    <row r="211" spans="1:15">
      <c r="A211" s="86" t="s">
        <v>179</v>
      </c>
      <c r="B211" s="88">
        <f>SUM(C211:F211)</f>
        <v>0</v>
      </c>
      <c r="C211" s="25" t="s">
        <v>101</v>
      </c>
      <c r="D211" s="25" t="s">
        <v>101</v>
      </c>
      <c r="E211" s="25" t="s">
        <v>101</v>
      </c>
      <c r="F211" s="25" t="s">
        <v>101</v>
      </c>
      <c r="G211" s="1"/>
      <c r="H211" s="68"/>
      <c r="I211" s="68"/>
      <c r="J211" s="68"/>
      <c r="K211" s="68"/>
      <c r="L211" s="68"/>
      <c r="M211" s="68"/>
      <c r="N211" s="68"/>
      <c r="O211" s="68"/>
    </row>
    <row r="212" spans="1:15">
      <c r="A212" s="86" t="s">
        <v>180</v>
      </c>
      <c r="B212" s="88">
        <f t="shared" ref="B212:B215" si="8">SUM(C212:F212)</f>
        <v>0</v>
      </c>
      <c r="C212" s="25" t="s">
        <v>101</v>
      </c>
      <c r="D212" s="25" t="s">
        <v>101</v>
      </c>
      <c r="E212" s="25" t="s">
        <v>101</v>
      </c>
      <c r="F212" s="25" t="s">
        <v>101</v>
      </c>
      <c r="G212" s="1"/>
      <c r="H212" s="68"/>
      <c r="I212" s="68"/>
      <c r="J212" s="68"/>
      <c r="K212" s="68"/>
      <c r="L212" s="68"/>
      <c r="M212" s="68"/>
      <c r="N212" s="68"/>
      <c r="O212" s="68"/>
    </row>
    <row r="213" spans="1:15">
      <c r="A213" s="86" t="s">
        <v>181</v>
      </c>
      <c r="B213" s="88">
        <f t="shared" si="8"/>
        <v>0</v>
      </c>
      <c r="C213" s="25" t="s">
        <v>101</v>
      </c>
      <c r="D213" s="25" t="s">
        <v>101</v>
      </c>
      <c r="E213" s="25" t="s">
        <v>101</v>
      </c>
      <c r="F213" s="25" t="s">
        <v>101</v>
      </c>
      <c r="G213" s="1"/>
      <c r="H213" s="68"/>
      <c r="I213" s="68"/>
      <c r="J213" s="68"/>
      <c r="K213" s="68"/>
      <c r="L213" s="68"/>
      <c r="M213" s="68"/>
      <c r="N213" s="68"/>
      <c r="O213" s="68"/>
    </row>
    <row r="214" spans="1:15">
      <c r="A214" s="86" t="s">
        <v>182</v>
      </c>
      <c r="B214" s="88">
        <f t="shared" si="8"/>
        <v>0</v>
      </c>
      <c r="C214" s="25" t="s">
        <v>101</v>
      </c>
      <c r="D214" s="25" t="s">
        <v>101</v>
      </c>
      <c r="E214" s="25" t="s">
        <v>101</v>
      </c>
      <c r="F214" s="25" t="s">
        <v>101</v>
      </c>
      <c r="G214" s="1"/>
      <c r="H214" s="68"/>
      <c r="I214" s="68"/>
      <c r="J214" s="68"/>
      <c r="K214" s="68"/>
      <c r="L214" s="68"/>
      <c r="M214" s="68"/>
      <c r="N214" s="68"/>
      <c r="O214" s="68"/>
    </row>
    <row r="215" spans="1:15">
      <c r="A215" s="86" t="s">
        <v>142</v>
      </c>
      <c r="B215" s="88">
        <f t="shared" si="8"/>
        <v>0</v>
      </c>
      <c r="C215" s="88" t="s">
        <v>101</v>
      </c>
      <c r="D215" s="88" t="s">
        <v>101</v>
      </c>
      <c r="E215" s="88" t="s">
        <v>101</v>
      </c>
      <c r="F215" s="88" t="s">
        <v>101</v>
      </c>
      <c r="G215" s="1"/>
      <c r="H215" s="68"/>
      <c r="I215" s="68"/>
      <c r="J215" s="68"/>
      <c r="K215" s="68"/>
      <c r="L215" s="68"/>
      <c r="M215" s="68"/>
      <c r="N215" s="68"/>
      <c r="O215" s="68"/>
    </row>
    <row r="216" spans="1:15">
      <c r="A216" s="90"/>
      <c r="B216" s="90"/>
      <c r="C216" s="90"/>
      <c r="D216" s="90"/>
      <c r="E216" s="90"/>
      <c r="F216" s="90"/>
      <c r="G216" s="1"/>
      <c r="H216" s="68"/>
      <c r="I216" s="68"/>
      <c r="J216" s="68"/>
      <c r="K216" s="68"/>
      <c r="L216" s="68"/>
      <c r="M216" s="68"/>
      <c r="N216" s="68"/>
      <c r="O216" s="68"/>
    </row>
    <row r="217" spans="1:15">
      <c r="A217" s="86" t="s">
        <v>183</v>
      </c>
      <c r="B217" s="91" t="s">
        <v>101</v>
      </c>
      <c r="C217" s="91" t="s">
        <v>101</v>
      </c>
      <c r="D217" s="91" t="s">
        <v>101</v>
      </c>
      <c r="E217" s="91" t="s">
        <v>101</v>
      </c>
      <c r="F217" s="91" t="s">
        <v>101</v>
      </c>
      <c r="G217" s="1"/>
      <c r="H217" s="68"/>
      <c r="I217" s="68"/>
      <c r="J217" s="68"/>
      <c r="K217" s="68"/>
      <c r="L217" s="68"/>
      <c r="M217" s="68"/>
      <c r="N217" s="68"/>
      <c r="O217" s="68"/>
    </row>
    <row r="218" spans="1:15">
      <c r="A218" s="30"/>
      <c r="B218" s="31"/>
      <c r="C218" s="31"/>
      <c r="D218" s="31"/>
      <c r="E218" s="31"/>
      <c r="F218" s="31"/>
      <c r="G218" s="1"/>
      <c r="H218" s="68"/>
      <c r="I218" s="68"/>
      <c r="J218" s="68"/>
      <c r="K218" s="68"/>
      <c r="L218" s="68"/>
      <c r="M218" s="68"/>
      <c r="N218" s="68"/>
      <c r="O218" s="68"/>
    </row>
    <row r="219" spans="1:15">
      <c r="A219" s="30"/>
      <c r="B219" s="31"/>
      <c r="C219" s="31"/>
      <c r="D219" s="31"/>
      <c r="E219" s="31"/>
      <c r="F219" s="31"/>
      <c r="G219" s="1"/>
      <c r="H219" s="68"/>
      <c r="I219" s="68"/>
      <c r="J219" s="68"/>
      <c r="K219" s="68"/>
      <c r="L219" s="68"/>
      <c r="M219" s="68"/>
      <c r="N219" s="68"/>
      <c r="O219" s="68"/>
    </row>
    <row r="220" spans="1:15" ht="18" customHeight="1">
      <c r="A220" s="379" t="s">
        <v>268</v>
      </c>
      <c r="B220" s="379"/>
      <c r="C220" s="379"/>
      <c r="D220" s="379"/>
      <c r="E220" s="379"/>
      <c r="F220" s="379"/>
      <c r="G220" s="92"/>
      <c r="H220" s="68"/>
      <c r="I220" s="68"/>
      <c r="J220" s="68"/>
      <c r="K220" s="68"/>
      <c r="L220" s="68"/>
      <c r="M220" s="68"/>
      <c r="N220" s="68"/>
      <c r="O220" s="68"/>
    </row>
    <row r="221" spans="1:15" ht="27" customHeight="1">
      <c r="A221" s="387" t="s">
        <v>190</v>
      </c>
      <c r="B221" s="387"/>
      <c r="C221" s="387"/>
      <c r="D221" s="387"/>
      <c r="E221" s="387"/>
      <c r="F221" s="387"/>
      <c r="G221" s="75"/>
      <c r="H221" s="113" t="s">
        <v>203</v>
      </c>
      <c r="I221" s="68"/>
      <c r="J221" s="68"/>
      <c r="K221" s="68"/>
      <c r="L221" s="68"/>
      <c r="M221" s="68"/>
      <c r="N221" s="68"/>
      <c r="O221" s="68"/>
    </row>
    <row r="222" spans="1:15" ht="30" customHeight="1">
      <c r="A222" s="95"/>
      <c r="B222" s="97" t="s">
        <v>65</v>
      </c>
      <c r="C222" s="97" t="s">
        <v>133</v>
      </c>
      <c r="D222" s="390" t="s">
        <v>191</v>
      </c>
      <c r="E222" s="390"/>
      <c r="F222" s="97" t="s">
        <v>192</v>
      </c>
      <c r="G222" s="1"/>
      <c r="H222" s="68" t="s">
        <v>204</v>
      </c>
      <c r="I222" s="68"/>
      <c r="J222" s="68"/>
      <c r="K222" s="68"/>
      <c r="L222" s="68"/>
      <c r="M222" s="68"/>
      <c r="N222" s="68"/>
      <c r="O222" s="68"/>
    </row>
    <row r="223" spans="1:15" ht="14.25" customHeight="1">
      <c r="A223" s="96" t="s">
        <v>193</v>
      </c>
      <c r="B223" s="27">
        <f>SUM(C223:F223)</f>
        <v>0</v>
      </c>
      <c r="C223" s="25">
        <v>0</v>
      </c>
      <c r="D223" s="382">
        <v>0</v>
      </c>
      <c r="E223" s="382"/>
      <c r="F223" s="25">
        <v>0</v>
      </c>
      <c r="G223" s="1"/>
      <c r="H223" s="68"/>
      <c r="I223" s="68"/>
      <c r="J223" s="68"/>
      <c r="K223" s="68"/>
      <c r="L223" s="68"/>
      <c r="M223" s="68"/>
      <c r="N223" s="68"/>
      <c r="O223" s="68"/>
    </row>
    <row r="224" spans="1:15" ht="14.25" customHeight="1">
      <c r="A224" s="96" t="s">
        <v>194</v>
      </c>
      <c r="B224" s="27">
        <f t="shared" ref="B224:B229" si="9">SUM(C224:F224)</f>
        <v>0</v>
      </c>
      <c r="C224" s="25">
        <v>0</v>
      </c>
      <c r="D224" s="382">
        <v>0</v>
      </c>
      <c r="E224" s="382"/>
      <c r="F224" s="25">
        <v>0</v>
      </c>
      <c r="G224" s="1"/>
      <c r="H224" s="68" t="s">
        <v>205</v>
      </c>
      <c r="I224" s="68"/>
      <c r="J224" s="68"/>
      <c r="K224" s="68"/>
      <c r="L224" s="68" t="str">
        <f>IF(B229=B150,"YES","ERROR")</f>
        <v>YES</v>
      </c>
      <c r="M224" s="68"/>
      <c r="N224" s="68"/>
      <c r="O224" s="68"/>
    </row>
    <row r="225" spans="1:15" ht="14.25" customHeight="1">
      <c r="A225" s="96" t="s">
        <v>195</v>
      </c>
      <c r="B225" s="27">
        <f t="shared" si="9"/>
        <v>0</v>
      </c>
      <c r="C225" s="25">
        <v>0</v>
      </c>
      <c r="D225" s="382">
        <v>0</v>
      </c>
      <c r="E225" s="382"/>
      <c r="F225" s="25">
        <v>0</v>
      </c>
      <c r="G225" s="1"/>
      <c r="H225" s="68"/>
      <c r="I225" s="68"/>
      <c r="J225" s="68"/>
      <c r="K225" s="68"/>
      <c r="L225" s="68"/>
      <c r="M225" s="68"/>
      <c r="N225" s="68"/>
      <c r="O225" s="68"/>
    </row>
    <row r="226" spans="1:15" ht="14.25" customHeight="1">
      <c r="A226" s="96" t="s">
        <v>196</v>
      </c>
      <c r="B226" s="27">
        <f t="shared" si="9"/>
        <v>0</v>
      </c>
      <c r="C226" s="25">
        <v>0</v>
      </c>
      <c r="D226" s="382">
        <v>0</v>
      </c>
      <c r="E226" s="382"/>
      <c r="F226" s="25">
        <v>0</v>
      </c>
      <c r="G226" s="1"/>
      <c r="H226" s="68" t="s">
        <v>206</v>
      </c>
      <c r="I226" s="68"/>
      <c r="J226" s="68"/>
      <c r="K226" s="68"/>
      <c r="L226" s="68" t="str">
        <f>IF(B240=B151,"YES","ERROR")</f>
        <v>YES</v>
      </c>
      <c r="M226" s="68"/>
      <c r="N226" s="68"/>
      <c r="O226" s="68"/>
    </row>
    <row r="227" spans="1:15" ht="14.25" customHeight="1">
      <c r="A227" s="96" t="s">
        <v>197</v>
      </c>
      <c r="B227" s="27">
        <f t="shared" si="9"/>
        <v>0</v>
      </c>
      <c r="C227" s="25">
        <v>0</v>
      </c>
      <c r="D227" s="382">
        <v>0</v>
      </c>
      <c r="E227" s="382"/>
      <c r="F227" s="25">
        <v>0</v>
      </c>
      <c r="G227" s="1"/>
      <c r="H227" s="68"/>
      <c r="I227" s="68"/>
      <c r="J227" s="68"/>
      <c r="K227" s="68"/>
      <c r="L227" s="68"/>
      <c r="M227" s="68"/>
      <c r="N227" s="68"/>
      <c r="O227" s="68"/>
    </row>
    <row r="228" spans="1:15" ht="14.25" customHeight="1">
      <c r="A228" s="96" t="s">
        <v>198</v>
      </c>
      <c r="B228" s="27">
        <f t="shared" si="9"/>
        <v>0</v>
      </c>
      <c r="C228" s="25">
        <v>0</v>
      </c>
      <c r="D228" s="382">
        <v>0</v>
      </c>
      <c r="E228" s="382"/>
      <c r="F228" s="25">
        <v>0</v>
      </c>
      <c r="G228" s="1"/>
      <c r="H228" s="68" t="s">
        <v>207</v>
      </c>
      <c r="I228" s="68"/>
      <c r="J228" s="68"/>
      <c r="K228" s="68"/>
      <c r="L228" s="68" t="str">
        <f>IF(B153=B251,"YES","ERROR")</f>
        <v>YES</v>
      </c>
      <c r="M228" s="68"/>
      <c r="N228" s="68"/>
      <c r="O228" s="68"/>
    </row>
    <row r="229" spans="1:15" ht="15.75" customHeight="1">
      <c r="A229" s="95" t="s">
        <v>199</v>
      </c>
      <c r="B229" s="27">
        <f t="shared" si="9"/>
        <v>0</v>
      </c>
      <c r="C229" s="27">
        <f>SUM(C223:C228)</f>
        <v>0</v>
      </c>
      <c r="D229" s="388">
        <f>SUM(D223:E228)</f>
        <v>0</v>
      </c>
      <c r="E229" s="388"/>
      <c r="F229" s="27">
        <f>SUM(F223:F228)</f>
        <v>0</v>
      </c>
      <c r="G229" s="1"/>
      <c r="H229" s="68"/>
      <c r="I229" s="68"/>
      <c r="J229" s="68"/>
      <c r="K229" s="68"/>
      <c r="L229" s="68"/>
      <c r="M229" s="68"/>
      <c r="N229" s="68"/>
      <c r="O229" s="68"/>
    </row>
    <row r="230" spans="1:15" ht="7.5" customHeight="1">
      <c r="A230" s="29"/>
      <c r="B230" s="29"/>
      <c r="C230" s="29"/>
      <c r="D230" s="29"/>
      <c r="E230" s="29"/>
      <c r="F230" s="29"/>
      <c r="G230" s="1"/>
      <c r="H230" s="68"/>
      <c r="I230" s="68"/>
      <c r="J230" s="68"/>
      <c r="K230" s="68"/>
      <c r="L230" s="68"/>
      <c r="M230" s="68"/>
      <c r="N230" s="68"/>
      <c r="O230" s="68"/>
    </row>
    <row r="231" spans="1:15" ht="18" customHeight="1">
      <c r="A231" s="391" t="s">
        <v>267</v>
      </c>
      <c r="B231" s="391"/>
      <c r="C231" s="391"/>
      <c r="D231" s="391"/>
      <c r="E231" s="391"/>
      <c r="F231" s="391"/>
      <c r="G231" s="94"/>
      <c r="H231" s="68"/>
      <c r="I231" s="68"/>
      <c r="J231" s="68"/>
      <c r="K231" s="68"/>
      <c r="L231" s="68"/>
      <c r="M231" s="68"/>
      <c r="N231" s="68"/>
      <c r="O231" s="68"/>
    </row>
    <row r="232" spans="1:15" ht="27" customHeight="1">
      <c r="A232" s="387" t="s">
        <v>200</v>
      </c>
      <c r="B232" s="387"/>
      <c r="C232" s="387"/>
      <c r="D232" s="387"/>
      <c r="E232" s="387"/>
      <c r="F232" s="387"/>
      <c r="G232" s="57"/>
      <c r="H232" s="68"/>
      <c r="I232" s="68"/>
      <c r="J232" s="68"/>
      <c r="K232" s="68"/>
      <c r="L232" s="68"/>
      <c r="M232" s="68"/>
      <c r="N232" s="68"/>
      <c r="O232" s="68"/>
    </row>
    <row r="233" spans="1:15" ht="44" customHeight="1">
      <c r="A233" s="95"/>
      <c r="B233" s="97" t="s">
        <v>65</v>
      </c>
      <c r="C233" s="97" t="s">
        <v>191</v>
      </c>
      <c r="D233" s="390" t="s">
        <v>201</v>
      </c>
      <c r="E233" s="390"/>
      <c r="F233" s="97" t="s">
        <v>192</v>
      </c>
      <c r="G233" s="1"/>
      <c r="H233" s="68"/>
      <c r="I233" s="68"/>
      <c r="J233" s="68"/>
      <c r="K233" s="68"/>
      <c r="L233" s="68"/>
      <c r="M233" s="68"/>
      <c r="N233" s="68"/>
      <c r="O233" s="68"/>
    </row>
    <row r="234" spans="1:15" ht="14.25" customHeight="1">
      <c r="A234" s="96" t="s">
        <v>193</v>
      </c>
      <c r="B234" s="88">
        <f>SUM(C234:F234)</f>
        <v>0</v>
      </c>
      <c r="C234" s="25">
        <v>0</v>
      </c>
      <c r="D234" s="382" t="s">
        <v>101</v>
      </c>
      <c r="E234" s="382"/>
      <c r="F234" s="25" t="s">
        <v>101</v>
      </c>
      <c r="G234" s="1"/>
      <c r="H234" s="68"/>
      <c r="I234" s="68"/>
      <c r="J234" s="68"/>
      <c r="K234" s="68"/>
      <c r="L234" s="68"/>
      <c r="M234" s="68"/>
      <c r="N234" s="68"/>
      <c r="O234" s="68"/>
    </row>
    <row r="235" spans="1:15" ht="14.25" customHeight="1">
      <c r="A235" s="96" t="s">
        <v>194</v>
      </c>
      <c r="B235" s="88">
        <f t="shared" ref="B235:B240" si="10">SUM(C235:F235)</f>
        <v>0</v>
      </c>
      <c r="C235" s="25">
        <v>0</v>
      </c>
      <c r="D235" s="382" t="s">
        <v>101</v>
      </c>
      <c r="E235" s="382"/>
      <c r="F235" s="25" t="s">
        <v>101</v>
      </c>
      <c r="G235" s="1"/>
      <c r="H235" s="68"/>
      <c r="I235" s="68"/>
      <c r="J235" s="68"/>
      <c r="K235" s="68"/>
      <c r="L235" s="68"/>
      <c r="M235" s="68"/>
      <c r="N235" s="68"/>
      <c r="O235" s="68"/>
    </row>
    <row r="236" spans="1:15" ht="14.25" customHeight="1">
      <c r="A236" s="96" t="s">
        <v>195</v>
      </c>
      <c r="B236" s="88">
        <f t="shared" si="10"/>
        <v>0</v>
      </c>
      <c r="C236" s="25" t="s">
        <v>101</v>
      </c>
      <c r="D236" s="382" t="s">
        <v>101</v>
      </c>
      <c r="E236" s="382"/>
      <c r="F236" s="25" t="s">
        <v>101</v>
      </c>
      <c r="G236" s="1"/>
      <c r="H236" s="68"/>
      <c r="I236" s="68"/>
      <c r="J236" s="68"/>
      <c r="K236" s="68"/>
      <c r="L236" s="68"/>
      <c r="M236" s="68"/>
      <c r="N236" s="68"/>
      <c r="O236" s="68"/>
    </row>
    <row r="237" spans="1:15" ht="14.25" customHeight="1">
      <c r="A237" s="96" t="s">
        <v>196</v>
      </c>
      <c r="B237" s="88">
        <f t="shared" si="10"/>
        <v>0</v>
      </c>
      <c r="C237" s="25" t="s">
        <v>101</v>
      </c>
      <c r="D237" s="382" t="s">
        <v>101</v>
      </c>
      <c r="E237" s="382"/>
      <c r="F237" s="25" t="s">
        <v>101</v>
      </c>
      <c r="G237" s="1"/>
      <c r="H237" s="68"/>
      <c r="I237" s="68"/>
      <c r="J237" s="68"/>
      <c r="K237" s="68"/>
      <c r="L237" s="68"/>
      <c r="M237" s="68"/>
      <c r="N237" s="68"/>
      <c r="O237" s="68"/>
    </row>
    <row r="238" spans="1:15" ht="14.25" customHeight="1">
      <c r="A238" s="96" t="s">
        <v>197</v>
      </c>
      <c r="B238" s="88">
        <f t="shared" si="10"/>
        <v>0</v>
      </c>
      <c r="C238" s="25" t="s">
        <v>101</v>
      </c>
      <c r="D238" s="382" t="s">
        <v>101</v>
      </c>
      <c r="E238" s="382"/>
      <c r="F238" s="25" t="s">
        <v>101</v>
      </c>
      <c r="G238" s="1"/>
      <c r="H238" s="68"/>
      <c r="I238" s="68"/>
      <c r="J238" s="68"/>
      <c r="K238" s="68"/>
      <c r="L238" s="68"/>
      <c r="M238" s="68"/>
      <c r="N238" s="68"/>
      <c r="O238" s="68"/>
    </row>
    <row r="239" spans="1:15" ht="14.25" customHeight="1">
      <c r="A239" s="96" t="s">
        <v>198</v>
      </c>
      <c r="B239" s="88">
        <f t="shared" si="10"/>
        <v>0</v>
      </c>
      <c r="C239" s="25" t="s">
        <v>101</v>
      </c>
      <c r="D239" s="382" t="s">
        <v>101</v>
      </c>
      <c r="E239" s="382"/>
      <c r="F239" s="25" t="s">
        <v>101</v>
      </c>
      <c r="G239" s="1"/>
      <c r="H239" s="68"/>
      <c r="I239" s="68"/>
      <c r="J239" s="68"/>
      <c r="K239" s="68"/>
      <c r="L239" s="68"/>
      <c r="M239" s="68"/>
      <c r="N239" s="68"/>
      <c r="O239" s="68"/>
    </row>
    <row r="240" spans="1:15" ht="15.75" customHeight="1">
      <c r="A240" s="95" t="s">
        <v>199</v>
      </c>
      <c r="B240" s="88">
        <f t="shared" si="10"/>
        <v>0</v>
      </c>
      <c r="C240" s="88">
        <f>SUM(C234:C239)</f>
        <v>0</v>
      </c>
      <c r="D240" s="389">
        <f>SUM(D234:E239)</f>
        <v>0</v>
      </c>
      <c r="E240" s="389"/>
      <c r="F240" s="88">
        <f>SUM(F234:F239)</f>
        <v>0</v>
      </c>
      <c r="G240" s="1"/>
      <c r="H240" s="68"/>
      <c r="I240" s="68"/>
      <c r="J240" s="68"/>
      <c r="K240" s="68"/>
      <c r="L240" s="68"/>
      <c r="M240" s="68"/>
      <c r="N240" s="68"/>
      <c r="O240" s="68"/>
    </row>
    <row r="241" spans="1:15" ht="7.5" customHeight="1">
      <c r="A241" s="29"/>
      <c r="B241" s="29"/>
      <c r="C241" s="29"/>
      <c r="D241" s="29"/>
      <c r="E241" s="29"/>
      <c r="F241" s="29"/>
      <c r="G241" s="1"/>
      <c r="H241" s="68"/>
      <c r="I241" s="68"/>
      <c r="J241" s="68"/>
      <c r="K241" s="68"/>
      <c r="L241" s="68"/>
      <c r="M241" s="68"/>
      <c r="N241" s="68"/>
      <c r="O241" s="68"/>
    </row>
    <row r="242" spans="1:15" ht="18" customHeight="1">
      <c r="A242" s="386" t="s">
        <v>266</v>
      </c>
      <c r="B242" s="386"/>
      <c r="C242" s="386"/>
      <c r="D242" s="386"/>
      <c r="E242" s="386"/>
      <c r="F242" s="386"/>
      <c r="G242" s="20"/>
      <c r="H242" s="68"/>
      <c r="I242" s="68"/>
      <c r="J242" s="68"/>
      <c r="K242" s="68"/>
      <c r="L242" s="68"/>
      <c r="M242" s="68"/>
      <c r="N242" s="68"/>
      <c r="O242" s="68"/>
    </row>
    <row r="243" spans="1:15" ht="27" customHeight="1">
      <c r="A243" s="387" t="s">
        <v>202</v>
      </c>
      <c r="B243" s="387"/>
      <c r="C243" s="387"/>
      <c r="D243" s="387"/>
      <c r="E243" s="387"/>
      <c r="F243" s="387"/>
      <c r="G243" s="21"/>
      <c r="H243" s="68"/>
      <c r="I243" s="68"/>
      <c r="J243" s="68"/>
      <c r="K243" s="68"/>
      <c r="L243" s="68"/>
      <c r="M243" s="68"/>
      <c r="N243" s="68"/>
      <c r="O243" s="68"/>
    </row>
    <row r="244" spans="1:15" ht="48" customHeight="1">
      <c r="A244" s="95"/>
      <c r="B244" s="97" t="s">
        <v>65</v>
      </c>
      <c r="C244" s="97" t="s">
        <v>133</v>
      </c>
      <c r="D244" s="97" t="s">
        <v>191</v>
      </c>
      <c r="E244" s="97" t="s">
        <v>201</v>
      </c>
      <c r="F244" s="97" t="s">
        <v>192</v>
      </c>
      <c r="G244" s="1"/>
      <c r="H244" s="68"/>
      <c r="I244" s="68"/>
      <c r="J244" s="68"/>
      <c r="K244" s="68"/>
      <c r="L244" s="68"/>
      <c r="M244" s="68"/>
      <c r="N244" s="68"/>
      <c r="O244" s="68"/>
    </row>
    <row r="245" spans="1:15" ht="14.25" customHeight="1">
      <c r="A245" s="96" t="s">
        <v>193</v>
      </c>
      <c r="B245" s="88">
        <f>SUM(C245:F245)</f>
        <v>0</v>
      </c>
      <c r="C245" s="25" t="s">
        <v>101</v>
      </c>
      <c r="D245" s="25" t="s">
        <v>101</v>
      </c>
      <c r="E245" s="25" t="s">
        <v>101</v>
      </c>
      <c r="F245" s="25" t="s">
        <v>101</v>
      </c>
      <c r="G245" s="1"/>
      <c r="H245" s="68"/>
      <c r="I245" s="68"/>
      <c r="J245" s="68"/>
      <c r="K245" s="68"/>
      <c r="L245" s="68"/>
      <c r="M245" s="68"/>
      <c r="N245" s="68"/>
      <c r="O245" s="68"/>
    </row>
    <row r="246" spans="1:15" ht="14.25" customHeight="1">
      <c r="A246" s="96" t="s">
        <v>194</v>
      </c>
      <c r="B246" s="88">
        <f t="shared" ref="B246:B251" si="11">SUM(C246:F246)</f>
        <v>0</v>
      </c>
      <c r="C246" s="25" t="s">
        <v>101</v>
      </c>
      <c r="D246" s="25" t="s">
        <v>101</v>
      </c>
      <c r="E246" s="25" t="s">
        <v>101</v>
      </c>
      <c r="F246" s="25" t="s">
        <v>101</v>
      </c>
      <c r="G246" s="1"/>
      <c r="H246" s="68"/>
      <c r="I246" s="68"/>
      <c r="J246" s="68"/>
      <c r="K246" s="68"/>
      <c r="L246" s="68"/>
      <c r="M246" s="68"/>
      <c r="N246" s="68"/>
      <c r="O246" s="68"/>
    </row>
    <row r="247" spans="1:15" ht="14.25" customHeight="1">
      <c r="A247" s="96" t="s">
        <v>195</v>
      </c>
      <c r="B247" s="88">
        <f t="shared" si="11"/>
        <v>0</v>
      </c>
      <c r="C247" s="25" t="s">
        <v>101</v>
      </c>
      <c r="D247" s="25" t="s">
        <v>101</v>
      </c>
      <c r="E247" s="25" t="s">
        <v>101</v>
      </c>
      <c r="F247" s="25" t="s">
        <v>101</v>
      </c>
      <c r="G247" s="1"/>
      <c r="H247" s="68"/>
      <c r="I247" s="68"/>
      <c r="J247" s="68"/>
      <c r="K247" s="68"/>
      <c r="L247" s="68"/>
      <c r="M247" s="68"/>
      <c r="N247" s="68"/>
      <c r="O247" s="68"/>
    </row>
    <row r="248" spans="1:15" ht="14.25" customHeight="1">
      <c r="A248" s="96" t="s">
        <v>196</v>
      </c>
      <c r="B248" s="88">
        <f t="shared" si="11"/>
        <v>0</v>
      </c>
      <c r="C248" s="25" t="s">
        <v>101</v>
      </c>
      <c r="D248" s="25" t="s">
        <v>101</v>
      </c>
      <c r="E248" s="25" t="s">
        <v>101</v>
      </c>
      <c r="F248" s="25" t="s">
        <v>101</v>
      </c>
      <c r="G248" s="1"/>
      <c r="H248" s="68"/>
      <c r="I248" s="68"/>
      <c r="J248" s="68"/>
      <c r="K248" s="68"/>
      <c r="L248" s="68"/>
      <c r="M248" s="68"/>
      <c r="N248" s="68"/>
      <c r="O248" s="68"/>
    </row>
    <row r="249" spans="1:15" ht="14.25" customHeight="1">
      <c r="A249" s="96" t="s">
        <v>197</v>
      </c>
      <c r="B249" s="88">
        <f t="shared" si="11"/>
        <v>0</v>
      </c>
      <c r="C249" s="25" t="s">
        <v>101</v>
      </c>
      <c r="D249" s="25" t="s">
        <v>101</v>
      </c>
      <c r="E249" s="25" t="s">
        <v>101</v>
      </c>
      <c r="F249" s="25" t="s">
        <v>101</v>
      </c>
      <c r="G249" s="1"/>
      <c r="H249" s="68"/>
      <c r="I249" s="68"/>
      <c r="J249" s="68"/>
      <c r="K249" s="68"/>
      <c r="L249" s="68"/>
      <c r="M249" s="68"/>
      <c r="N249" s="68"/>
      <c r="O249" s="68"/>
    </row>
    <row r="250" spans="1:15" ht="14.25" customHeight="1">
      <c r="A250" s="96" t="s">
        <v>198</v>
      </c>
      <c r="B250" s="88">
        <f t="shared" si="11"/>
        <v>0</v>
      </c>
      <c r="C250" s="25" t="s">
        <v>101</v>
      </c>
      <c r="D250" s="25" t="s">
        <v>101</v>
      </c>
      <c r="E250" s="25" t="s">
        <v>101</v>
      </c>
      <c r="F250" s="25" t="s">
        <v>101</v>
      </c>
      <c r="G250" s="1"/>
      <c r="H250" s="68"/>
      <c r="I250" s="68"/>
      <c r="J250" s="68"/>
      <c r="K250" s="68"/>
      <c r="L250" s="68"/>
      <c r="M250" s="68"/>
      <c r="N250" s="68"/>
      <c r="O250" s="68"/>
    </row>
    <row r="251" spans="1:15" ht="15.75" customHeight="1">
      <c r="A251" s="95" t="s">
        <v>199</v>
      </c>
      <c r="B251" s="88">
        <f t="shared" si="11"/>
        <v>0</v>
      </c>
      <c r="C251" s="88">
        <f>SUM(C245:C250)</f>
        <v>0</v>
      </c>
      <c r="D251" s="88">
        <f t="shared" ref="D251:F251" si="12">SUM(D245:D250)</f>
        <v>0</v>
      </c>
      <c r="E251" s="88">
        <f t="shared" si="12"/>
        <v>0</v>
      </c>
      <c r="F251" s="88">
        <f t="shared" si="12"/>
        <v>0</v>
      </c>
      <c r="G251" s="1"/>
      <c r="H251" s="68"/>
      <c r="I251" s="68"/>
      <c r="J251" s="68"/>
      <c r="K251" s="68"/>
      <c r="L251" s="68"/>
      <c r="M251" s="68"/>
      <c r="N251" s="68"/>
      <c r="O251" s="68"/>
    </row>
    <row r="252" spans="1:15">
      <c r="A252" s="2"/>
      <c r="B252" s="2"/>
      <c r="C252" s="2"/>
      <c r="D252" s="2"/>
      <c r="E252" s="2"/>
      <c r="F252" s="2"/>
      <c r="G252" s="2"/>
      <c r="H252" s="68"/>
      <c r="I252" s="68"/>
      <c r="J252" s="68"/>
      <c r="K252" s="68"/>
      <c r="L252" s="68"/>
      <c r="M252" s="68"/>
      <c r="N252" s="68"/>
      <c r="O252" s="68"/>
    </row>
    <row r="253" spans="1:15">
      <c r="A253" s="2"/>
      <c r="B253" s="2"/>
      <c r="C253" s="2"/>
      <c r="D253" s="2"/>
      <c r="E253" s="2"/>
      <c r="F253" s="2"/>
      <c r="G253" s="2"/>
      <c r="H253" s="68"/>
      <c r="I253" s="68"/>
      <c r="J253" s="68"/>
      <c r="K253" s="68"/>
      <c r="L253" s="68"/>
      <c r="M253" s="68"/>
      <c r="N253" s="68"/>
      <c r="O253" s="68"/>
    </row>
    <row r="254" spans="1:15">
      <c r="A254" s="2"/>
      <c r="B254" s="2"/>
      <c r="C254" s="2"/>
      <c r="D254" s="2"/>
      <c r="E254" s="2"/>
      <c r="F254" s="2"/>
      <c r="G254" s="2"/>
      <c r="H254" s="68"/>
      <c r="I254" s="68"/>
      <c r="J254" s="68"/>
      <c r="K254" s="68"/>
      <c r="L254" s="68"/>
      <c r="M254" s="68"/>
      <c r="N254" s="68"/>
      <c r="O254" s="68"/>
    </row>
    <row r="255" spans="1:15">
      <c r="A255" s="2"/>
      <c r="B255" s="2"/>
      <c r="C255" s="2"/>
      <c r="D255" s="2"/>
      <c r="E255" s="2"/>
      <c r="F255" s="2"/>
      <c r="G255" s="2"/>
      <c r="H255" s="68"/>
      <c r="I255" s="68"/>
      <c r="J255" s="68"/>
      <c r="K255" s="68"/>
      <c r="L255" s="68"/>
      <c r="M255" s="68"/>
      <c r="N255" s="68"/>
      <c r="O255" s="68"/>
    </row>
    <row r="256" spans="1:15">
      <c r="A256" s="2"/>
      <c r="B256" s="2"/>
      <c r="C256" s="2"/>
      <c r="D256" s="2"/>
      <c r="E256" s="2"/>
      <c r="F256" s="2"/>
      <c r="G256" s="2"/>
      <c r="H256" s="68"/>
      <c r="I256" s="68"/>
      <c r="J256" s="68"/>
      <c r="K256" s="68"/>
      <c r="L256" s="68"/>
      <c r="M256" s="68"/>
      <c r="N256" s="68"/>
      <c r="O256" s="68"/>
    </row>
    <row r="257" spans="1:15">
      <c r="A257" s="2"/>
      <c r="B257" s="2"/>
      <c r="C257" s="2"/>
      <c r="D257" s="2"/>
      <c r="E257" s="2"/>
      <c r="F257" s="2"/>
      <c r="G257" s="2"/>
      <c r="H257" s="68"/>
      <c r="I257" s="68"/>
      <c r="J257" s="68"/>
      <c r="K257" s="68"/>
      <c r="L257" s="68"/>
      <c r="M257" s="68"/>
      <c r="N257" s="68"/>
      <c r="O257" s="68"/>
    </row>
    <row r="258" spans="1:15">
      <c r="A258" s="19"/>
      <c r="B258" s="19"/>
      <c r="C258" s="19"/>
      <c r="D258" s="19"/>
      <c r="E258" s="19"/>
      <c r="F258" s="19"/>
      <c r="G258" s="19"/>
      <c r="H258" s="68"/>
      <c r="I258" s="68"/>
      <c r="J258" s="68"/>
      <c r="K258" s="68"/>
      <c r="L258" s="68"/>
      <c r="M258" s="68"/>
      <c r="N258" s="68"/>
      <c r="O258" s="68"/>
    </row>
    <row r="259" spans="1:15">
      <c r="A259" s="386" t="s">
        <v>265</v>
      </c>
      <c r="B259" s="386"/>
      <c r="C259" s="386"/>
      <c r="D259" s="386"/>
      <c r="E259" s="386"/>
      <c r="F259" s="386"/>
      <c r="G259" s="20"/>
      <c r="M259" s="68"/>
      <c r="N259" s="68"/>
      <c r="O259" s="68"/>
    </row>
    <row r="260" spans="1:15" ht="30" customHeight="1">
      <c r="A260" s="387" t="s">
        <v>208</v>
      </c>
      <c r="B260" s="387"/>
      <c r="C260" s="387"/>
      <c r="D260" s="387"/>
      <c r="E260" s="387"/>
      <c r="F260" s="387"/>
      <c r="G260" s="21"/>
      <c r="M260" s="68"/>
      <c r="N260" s="68"/>
      <c r="O260" s="68"/>
    </row>
    <row r="261" spans="1:15" ht="36">
      <c r="A261" s="95"/>
      <c r="B261" s="97" t="s">
        <v>65</v>
      </c>
      <c r="C261" s="97" t="s">
        <v>133</v>
      </c>
      <c r="D261" s="97" t="s">
        <v>134</v>
      </c>
      <c r="E261" s="97" t="s">
        <v>135</v>
      </c>
      <c r="F261" s="97" t="s">
        <v>192</v>
      </c>
      <c r="G261" s="1"/>
      <c r="M261" s="68"/>
      <c r="N261" s="68"/>
      <c r="O261" s="68"/>
    </row>
    <row r="262" spans="1:15">
      <c r="A262" s="96" t="s">
        <v>209</v>
      </c>
      <c r="B262" s="100">
        <f>SUM(D262:F262)</f>
        <v>0</v>
      </c>
      <c r="C262" s="33"/>
      <c r="D262" s="26">
        <v>0</v>
      </c>
      <c r="E262" s="26">
        <v>0</v>
      </c>
      <c r="F262" s="26">
        <v>0</v>
      </c>
      <c r="G262" s="1"/>
      <c r="M262" s="68"/>
      <c r="N262" s="68"/>
      <c r="O262" s="68"/>
    </row>
    <row r="263" spans="1:15">
      <c r="A263" s="96" t="s">
        <v>210</v>
      </c>
      <c r="B263" s="100">
        <f>SUM(D263:F263)</f>
        <v>0</v>
      </c>
      <c r="C263" s="33"/>
      <c r="D263" s="26">
        <v>0</v>
      </c>
      <c r="E263" s="26">
        <v>0</v>
      </c>
      <c r="F263" s="26">
        <v>0</v>
      </c>
      <c r="G263" s="1"/>
      <c r="H263" s="113" t="s">
        <v>228</v>
      </c>
      <c r="I263" s="68"/>
      <c r="J263" s="68"/>
      <c r="K263" s="68"/>
      <c r="L263" s="68"/>
      <c r="M263" s="68"/>
      <c r="N263" s="68"/>
      <c r="O263" s="68"/>
    </row>
    <row r="264" spans="1:15">
      <c r="A264" s="96" t="s">
        <v>211</v>
      </c>
      <c r="B264" s="100">
        <f>SUM(D264:F264)</f>
        <v>0</v>
      </c>
      <c r="C264" s="33"/>
      <c r="D264" s="26">
        <v>0</v>
      </c>
      <c r="E264" s="26">
        <v>0</v>
      </c>
      <c r="F264" s="26">
        <v>0</v>
      </c>
      <c r="G264" s="1"/>
      <c r="H264" s="68" t="s">
        <v>229</v>
      </c>
      <c r="I264" s="68"/>
      <c r="J264" s="68"/>
      <c r="K264" s="68"/>
      <c r="L264" s="68"/>
      <c r="M264" s="68"/>
      <c r="N264" s="68"/>
      <c r="O264" s="68"/>
    </row>
    <row r="265" spans="1:15">
      <c r="A265" s="96" t="s">
        <v>212</v>
      </c>
      <c r="B265" s="100">
        <f t="shared" ref="B265:B270" si="13">C265+D265+F265</f>
        <v>0</v>
      </c>
      <c r="C265" s="26">
        <v>0</v>
      </c>
      <c r="D265" s="26">
        <v>0</v>
      </c>
      <c r="E265" s="33"/>
      <c r="F265" s="26">
        <v>0</v>
      </c>
      <c r="G265" s="1"/>
      <c r="H265" s="68" t="s">
        <v>232</v>
      </c>
      <c r="I265" s="68"/>
      <c r="J265" s="68"/>
      <c r="K265" s="68"/>
      <c r="L265" s="68" t="str">
        <f>IF(B273=B154,"YES","ERROR")</f>
        <v>YES</v>
      </c>
      <c r="M265" s="68"/>
      <c r="N265" s="68"/>
      <c r="O265" s="68"/>
    </row>
    <row r="266" spans="1:15">
      <c r="A266" s="96" t="s">
        <v>213</v>
      </c>
      <c r="B266" s="100">
        <f t="shared" si="13"/>
        <v>0</v>
      </c>
      <c r="C266" s="26">
        <v>0</v>
      </c>
      <c r="D266" s="26">
        <v>0</v>
      </c>
      <c r="E266" s="33"/>
      <c r="F266" s="26">
        <v>0</v>
      </c>
      <c r="G266" s="1"/>
      <c r="H266" s="68"/>
      <c r="I266" s="68"/>
      <c r="J266" s="68"/>
      <c r="K266" s="68"/>
      <c r="L266" s="68"/>
      <c r="M266" s="68"/>
      <c r="N266" s="68"/>
      <c r="O266" s="68"/>
    </row>
    <row r="267" spans="1:15">
      <c r="A267" s="96" t="s">
        <v>214</v>
      </c>
      <c r="B267" s="100">
        <f t="shared" si="13"/>
        <v>0</v>
      </c>
      <c r="C267" s="26">
        <v>0</v>
      </c>
      <c r="D267" s="26">
        <v>0</v>
      </c>
      <c r="E267" s="33"/>
      <c r="F267" s="26">
        <v>0</v>
      </c>
      <c r="G267" s="1"/>
      <c r="H267" s="68"/>
      <c r="I267" s="68"/>
      <c r="J267" s="68"/>
      <c r="K267" s="68"/>
      <c r="L267" s="68"/>
      <c r="M267" s="68"/>
      <c r="N267" s="68"/>
      <c r="O267" s="68"/>
    </row>
    <row r="268" spans="1:15">
      <c r="A268" s="96" t="s">
        <v>215</v>
      </c>
      <c r="B268" s="100">
        <f t="shared" si="13"/>
        <v>0</v>
      </c>
      <c r="C268" s="26">
        <v>0</v>
      </c>
      <c r="D268" s="26">
        <v>0</v>
      </c>
      <c r="E268" s="33"/>
      <c r="F268" s="26">
        <v>0</v>
      </c>
      <c r="G268" s="1"/>
      <c r="H268" s="68"/>
      <c r="I268" s="68"/>
      <c r="J268" s="68"/>
      <c r="K268" s="68"/>
      <c r="L268" s="68"/>
      <c r="M268" s="68"/>
      <c r="N268" s="68"/>
      <c r="O268" s="68"/>
    </row>
    <row r="269" spans="1:15">
      <c r="A269" s="96" t="s">
        <v>216</v>
      </c>
      <c r="B269" s="100">
        <f t="shared" si="13"/>
        <v>0</v>
      </c>
      <c r="C269" s="26">
        <v>0</v>
      </c>
      <c r="D269" s="26">
        <v>0</v>
      </c>
      <c r="E269" s="33"/>
      <c r="F269" s="26">
        <v>0</v>
      </c>
      <c r="G269" s="24"/>
    </row>
    <row r="270" spans="1:15">
      <c r="A270" s="96" t="s">
        <v>217</v>
      </c>
      <c r="B270" s="100">
        <f t="shared" si="13"/>
        <v>0</v>
      </c>
      <c r="C270" s="26">
        <v>0</v>
      </c>
      <c r="D270" s="26">
        <v>0</v>
      </c>
      <c r="E270" s="33"/>
      <c r="F270" s="26">
        <v>0</v>
      </c>
      <c r="G270" s="24"/>
    </row>
    <row r="271" spans="1:15">
      <c r="A271" s="96" t="s">
        <v>140</v>
      </c>
      <c r="B271" s="100">
        <f>SUM(C271:F271)</f>
        <v>0</v>
      </c>
      <c r="C271" s="26">
        <v>0</v>
      </c>
      <c r="D271" s="26">
        <v>0</v>
      </c>
      <c r="E271" s="26">
        <v>0</v>
      </c>
      <c r="F271" s="26">
        <v>0</v>
      </c>
      <c r="G271" s="24"/>
    </row>
    <row r="272" spans="1:15">
      <c r="A272" s="96" t="s">
        <v>198</v>
      </c>
      <c r="B272" s="100">
        <f>SUM(C272:F272)</f>
        <v>0</v>
      </c>
      <c r="C272" s="26">
        <v>0</v>
      </c>
      <c r="D272" s="26">
        <v>0</v>
      </c>
      <c r="E272" s="26">
        <v>0</v>
      </c>
      <c r="F272" s="26">
        <v>0</v>
      </c>
      <c r="G272" s="24"/>
    </row>
    <row r="273" spans="1:14">
      <c r="A273" s="96" t="s">
        <v>65</v>
      </c>
      <c r="B273" s="100">
        <f>SUM(B262:B272)</f>
        <v>0</v>
      </c>
      <c r="C273" s="100">
        <f>SUM(C265:C272)</f>
        <v>0</v>
      </c>
      <c r="D273" s="100">
        <f>SUM(D262:D272)</f>
        <v>0</v>
      </c>
      <c r="E273" s="100">
        <f>SUM(E262:E272)</f>
        <v>0</v>
      </c>
      <c r="F273" s="100">
        <f>SUM(F262:F272)</f>
        <v>0</v>
      </c>
      <c r="G273" s="24"/>
      <c r="H273" s="114"/>
      <c r="I273" s="114"/>
      <c r="J273" s="114"/>
      <c r="K273" s="114"/>
      <c r="L273" s="114"/>
      <c r="M273" s="114"/>
      <c r="N273" s="114"/>
    </row>
    <row r="274" spans="1:14">
      <c r="A274" s="98"/>
      <c r="B274" s="99"/>
      <c r="C274" s="99"/>
      <c r="D274" s="99"/>
      <c r="E274" s="99"/>
      <c r="F274" s="99"/>
      <c r="G274" s="36"/>
      <c r="H274" s="114"/>
      <c r="I274" s="114"/>
      <c r="J274" s="114"/>
      <c r="K274" s="114"/>
      <c r="L274" s="114"/>
      <c r="M274" s="114"/>
      <c r="N274" s="114"/>
    </row>
    <row r="275" spans="1:14">
      <c r="A275" s="98"/>
      <c r="B275" s="99"/>
      <c r="C275" s="99"/>
      <c r="D275" s="99"/>
      <c r="E275" s="99"/>
      <c r="F275" s="99"/>
      <c r="G275" s="36"/>
      <c r="H275" s="114"/>
      <c r="I275" s="114"/>
      <c r="J275" s="114"/>
      <c r="K275" s="114"/>
      <c r="L275" s="114"/>
      <c r="M275" s="114"/>
      <c r="N275" s="114"/>
    </row>
    <row r="276" spans="1:14">
      <c r="A276" s="385" t="s">
        <v>264</v>
      </c>
      <c r="B276" s="385"/>
      <c r="C276" s="385"/>
      <c r="D276" s="385"/>
      <c r="E276" s="385"/>
      <c r="F276" s="385"/>
      <c r="G276" s="36"/>
      <c r="M276" s="114"/>
      <c r="N276" s="114"/>
    </row>
    <row r="277" spans="1:14" ht="30" customHeight="1">
      <c r="A277" s="387" t="s">
        <v>218</v>
      </c>
      <c r="B277" s="387"/>
      <c r="C277" s="387"/>
      <c r="D277" s="387"/>
      <c r="E277" s="387"/>
      <c r="F277" s="387"/>
      <c r="G277" s="36"/>
      <c r="M277" s="114"/>
      <c r="N277" s="114"/>
    </row>
    <row r="278" spans="1:14" ht="47" customHeight="1">
      <c r="A278" s="95"/>
      <c r="B278" s="97" t="s">
        <v>65</v>
      </c>
      <c r="C278" s="97" t="s">
        <v>133</v>
      </c>
      <c r="D278" s="97" t="s">
        <v>134</v>
      </c>
      <c r="E278" s="97" t="s">
        <v>135</v>
      </c>
      <c r="F278" s="97" t="s">
        <v>192</v>
      </c>
      <c r="G278" s="24"/>
      <c r="M278" s="114"/>
      <c r="N278" s="114"/>
    </row>
    <row r="279" spans="1:14">
      <c r="A279" s="96" t="s">
        <v>219</v>
      </c>
      <c r="B279" s="100">
        <f>SUM(C279:F279)</f>
        <v>0</v>
      </c>
      <c r="C279" s="26">
        <v>0</v>
      </c>
      <c r="D279" s="26">
        <v>0</v>
      </c>
      <c r="E279" s="26">
        <v>0</v>
      </c>
      <c r="F279" s="26">
        <v>0</v>
      </c>
      <c r="G279" s="24"/>
      <c r="H279" s="114"/>
      <c r="I279" s="114"/>
      <c r="J279" s="114"/>
      <c r="K279" s="114"/>
      <c r="L279" s="114"/>
      <c r="M279" s="114"/>
      <c r="N279" s="114"/>
    </row>
    <row r="280" spans="1:14">
      <c r="A280" s="96" t="s">
        <v>220</v>
      </c>
      <c r="B280" s="100">
        <f t="shared" ref="B280:B283" si="14">SUM(C280:F280)</f>
        <v>0</v>
      </c>
      <c r="C280" s="26">
        <v>0</v>
      </c>
      <c r="D280" s="26">
        <v>0</v>
      </c>
      <c r="E280" s="26">
        <v>0</v>
      </c>
      <c r="F280" s="26">
        <v>0</v>
      </c>
      <c r="G280" s="24"/>
      <c r="H280" s="115" t="s">
        <v>233</v>
      </c>
      <c r="I280" s="114"/>
      <c r="J280" s="114"/>
      <c r="K280" s="114"/>
      <c r="L280" s="114"/>
      <c r="M280" s="114"/>
      <c r="N280" s="114"/>
    </row>
    <row r="281" spans="1:14">
      <c r="A281" s="96" t="s">
        <v>140</v>
      </c>
      <c r="B281" s="100">
        <f t="shared" si="14"/>
        <v>0</v>
      </c>
      <c r="C281" s="26">
        <v>0</v>
      </c>
      <c r="D281" s="26">
        <v>0</v>
      </c>
      <c r="E281" s="26">
        <v>0</v>
      </c>
      <c r="F281" s="26">
        <v>0</v>
      </c>
      <c r="G281" s="24"/>
      <c r="H281" s="114" t="s">
        <v>230</v>
      </c>
      <c r="I281" s="114"/>
      <c r="J281" s="114"/>
      <c r="K281" s="114"/>
      <c r="L281" s="114"/>
      <c r="M281" s="114"/>
      <c r="N281" s="114"/>
    </row>
    <row r="282" spans="1:14">
      <c r="A282" s="96" t="s">
        <v>198</v>
      </c>
      <c r="B282" s="100">
        <f t="shared" si="14"/>
        <v>0</v>
      </c>
      <c r="C282" s="32">
        <v>0</v>
      </c>
      <c r="D282" s="32">
        <v>0</v>
      </c>
      <c r="E282" s="32">
        <v>0</v>
      </c>
      <c r="F282" s="32">
        <v>0</v>
      </c>
      <c r="G282" s="24"/>
      <c r="H282" s="392" t="s">
        <v>231</v>
      </c>
      <c r="I282" s="392"/>
      <c r="J282" s="392"/>
      <c r="K282" s="392"/>
      <c r="L282" s="114" t="str">
        <f>IF(B283=B154,"YES","ERROR")</f>
        <v>YES</v>
      </c>
    </row>
    <row r="283" spans="1:14">
      <c r="A283" s="96" t="s">
        <v>65</v>
      </c>
      <c r="B283" s="100">
        <f t="shared" si="14"/>
        <v>0</v>
      </c>
      <c r="C283" s="100">
        <f>SUM(C279:C282)</f>
        <v>0</v>
      </c>
      <c r="D283" s="100">
        <f>SUM(D279:D282)</f>
        <v>0</v>
      </c>
      <c r="E283" s="100">
        <f>SUM(E279:E282)</f>
        <v>0</v>
      </c>
      <c r="F283" s="100">
        <f>SUM(F279:F282)</f>
        <v>0</v>
      </c>
      <c r="G283" s="24"/>
    </row>
    <row r="284" spans="1:14">
      <c r="A284" s="24"/>
      <c r="B284" s="24"/>
      <c r="C284" s="24"/>
      <c r="D284" s="24"/>
      <c r="E284" s="24"/>
      <c r="F284" s="24"/>
      <c r="G284" s="24"/>
    </row>
    <row r="285" spans="1:14">
      <c r="A285" s="24"/>
      <c r="B285" s="24"/>
      <c r="C285" s="24"/>
      <c r="D285" s="24"/>
      <c r="E285" s="24"/>
      <c r="F285" s="24"/>
      <c r="G285" s="24"/>
    </row>
    <row r="286" spans="1:14">
      <c r="A286" s="24"/>
      <c r="B286" s="24"/>
      <c r="C286" s="24"/>
      <c r="D286" s="24"/>
      <c r="E286" s="24"/>
      <c r="F286" s="24"/>
      <c r="G286" s="24"/>
    </row>
    <row r="287" spans="1:14">
      <c r="A287" s="24"/>
      <c r="B287" s="24"/>
      <c r="C287" s="24"/>
      <c r="D287" s="24"/>
      <c r="E287" s="24"/>
      <c r="F287" s="24"/>
      <c r="G287" s="24"/>
    </row>
    <row r="288" spans="1:14">
      <c r="A288" s="24"/>
      <c r="B288" s="24"/>
      <c r="C288" s="24"/>
      <c r="D288" s="24"/>
      <c r="E288" s="24"/>
      <c r="F288" s="24"/>
      <c r="G288" s="24"/>
    </row>
    <row r="289" spans="1:12">
      <c r="A289" s="24"/>
      <c r="B289" s="24"/>
      <c r="C289" s="24"/>
      <c r="D289" s="24"/>
      <c r="E289" s="24"/>
      <c r="F289" s="24"/>
      <c r="G289" s="24"/>
    </row>
    <row r="290" spans="1:12">
      <c r="A290" s="24"/>
      <c r="B290" s="24"/>
      <c r="C290" s="24"/>
      <c r="D290" s="24"/>
      <c r="E290" s="24"/>
      <c r="F290" s="24"/>
      <c r="G290" s="24"/>
    </row>
    <row r="291" spans="1:12">
      <c r="A291" s="24"/>
      <c r="B291" s="24"/>
      <c r="C291" s="24"/>
      <c r="D291" s="24"/>
      <c r="E291" s="24"/>
      <c r="F291" s="24"/>
      <c r="G291" s="24"/>
    </row>
    <row r="292" spans="1:12">
      <c r="A292" s="24"/>
      <c r="B292" s="24"/>
      <c r="C292" s="24"/>
      <c r="D292" s="24"/>
      <c r="E292" s="24"/>
      <c r="F292" s="24"/>
      <c r="G292" s="24"/>
    </row>
    <row r="293" spans="1:12">
      <c r="A293" s="24"/>
      <c r="B293" s="24"/>
      <c r="C293" s="24"/>
      <c r="D293" s="24"/>
      <c r="E293" s="24"/>
      <c r="F293" s="24"/>
      <c r="G293" s="24"/>
    </row>
    <row r="294" spans="1:12">
      <c r="A294" s="24"/>
      <c r="B294" s="24"/>
      <c r="C294" s="24"/>
      <c r="D294" s="24"/>
      <c r="E294" s="24"/>
      <c r="F294" s="24"/>
      <c r="G294" s="24"/>
    </row>
    <row r="295" spans="1:12">
      <c r="A295" s="24"/>
      <c r="B295" s="24"/>
      <c r="C295" s="24"/>
      <c r="D295" s="24"/>
      <c r="E295" s="24"/>
      <c r="F295" s="24"/>
      <c r="G295" s="24"/>
    </row>
    <row r="296" spans="1:12">
      <c r="A296" s="24"/>
      <c r="B296" s="24"/>
      <c r="C296" s="24"/>
      <c r="D296" s="24"/>
      <c r="E296" s="24"/>
      <c r="F296" s="24"/>
      <c r="G296" s="24"/>
    </row>
    <row r="297" spans="1:12">
      <c r="A297" s="24"/>
      <c r="B297" s="24"/>
      <c r="C297" s="24"/>
      <c r="D297" s="24"/>
      <c r="E297" s="24"/>
      <c r="F297" s="24"/>
      <c r="G297" s="24"/>
    </row>
    <row r="299" spans="1:12">
      <c r="A299" s="386" t="s">
        <v>262</v>
      </c>
      <c r="B299" s="386"/>
      <c r="C299" s="386"/>
      <c r="D299" s="386"/>
      <c r="E299" s="386"/>
      <c r="F299" s="386"/>
      <c r="G299" s="122"/>
    </row>
    <row r="300" spans="1:12" ht="30" customHeight="1">
      <c r="A300" s="387" t="s">
        <v>221</v>
      </c>
      <c r="B300" s="387"/>
      <c r="C300" s="387"/>
      <c r="D300" s="387"/>
      <c r="E300" s="387"/>
      <c r="F300" s="387"/>
      <c r="G300" s="114"/>
    </row>
    <row r="301" spans="1:12" ht="36">
      <c r="A301" s="95"/>
      <c r="B301" s="97" t="s">
        <v>65</v>
      </c>
      <c r="C301" s="97" t="s">
        <v>133</v>
      </c>
      <c r="D301" s="97" t="s">
        <v>134</v>
      </c>
      <c r="E301" s="97" t="s">
        <v>135</v>
      </c>
      <c r="F301" s="97" t="s">
        <v>192</v>
      </c>
      <c r="G301" s="103"/>
    </row>
    <row r="302" spans="1:12">
      <c r="A302" s="123" t="s">
        <v>222</v>
      </c>
      <c r="B302" s="100">
        <f>SUM(C302:F302)</f>
        <v>0</v>
      </c>
      <c r="C302" s="26">
        <v>0</v>
      </c>
      <c r="D302" s="26">
        <v>0</v>
      </c>
      <c r="E302" s="26">
        <v>0</v>
      </c>
      <c r="F302" s="26">
        <v>0</v>
      </c>
      <c r="H302" s="115" t="s">
        <v>234</v>
      </c>
      <c r="I302" s="114"/>
      <c r="J302" s="114"/>
      <c r="K302" s="114"/>
    </row>
    <row r="303" spans="1:12">
      <c r="A303" s="123" t="s">
        <v>223</v>
      </c>
      <c r="B303" s="100">
        <f t="shared" ref="B303:B310" si="15">SUM(C303:F303)</f>
        <v>0</v>
      </c>
      <c r="C303" s="26">
        <v>0</v>
      </c>
      <c r="D303" s="26">
        <v>0</v>
      </c>
      <c r="E303" s="26">
        <v>0</v>
      </c>
      <c r="F303" s="26">
        <v>0</v>
      </c>
      <c r="H303" s="114" t="s">
        <v>230</v>
      </c>
      <c r="I303" s="114"/>
      <c r="J303" s="114"/>
      <c r="K303" s="114"/>
    </row>
    <row r="304" spans="1:12">
      <c r="A304" s="123" t="s">
        <v>224</v>
      </c>
      <c r="B304" s="100">
        <f t="shared" si="15"/>
        <v>0</v>
      </c>
      <c r="C304" s="26">
        <v>0</v>
      </c>
      <c r="D304" s="26">
        <v>0</v>
      </c>
      <c r="E304" s="26">
        <v>0</v>
      </c>
      <c r="F304" s="26">
        <v>0</v>
      </c>
      <c r="H304" s="392" t="s">
        <v>235</v>
      </c>
      <c r="I304" s="392"/>
      <c r="J304" s="392"/>
      <c r="K304" s="392"/>
      <c r="L304" s="103" t="str">
        <f>IF(B310=B154,"YES","ERROR")</f>
        <v>YES</v>
      </c>
    </row>
    <row r="305" spans="1:7" ht="24">
      <c r="A305" s="123" t="s">
        <v>225</v>
      </c>
      <c r="B305" s="100">
        <f t="shared" si="15"/>
        <v>0</v>
      </c>
      <c r="C305" s="26">
        <v>0</v>
      </c>
      <c r="D305" s="26">
        <v>0</v>
      </c>
      <c r="E305" s="26">
        <v>0</v>
      </c>
      <c r="F305" s="26">
        <v>0</v>
      </c>
    </row>
    <row r="306" spans="1:7" ht="24">
      <c r="A306" s="123" t="s">
        <v>226</v>
      </c>
      <c r="B306" s="100">
        <f t="shared" si="15"/>
        <v>0</v>
      </c>
      <c r="C306" s="26">
        <v>0</v>
      </c>
      <c r="D306" s="26">
        <v>0</v>
      </c>
      <c r="E306" s="26">
        <v>0</v>
      </c>
      <c r="F306" s="26">
        <v>0</v>
      </c>
    </row>
    <row r="307" spans="1:7">
      <c r="A307" s="123" t="s">
        <v>227</v>
      </c>
      <c r="B307" s="100">
        <f t="shared" si="15"/>
        <v>0</v>
      </c>
      <c r="C307" s="26">
        <v>0</v>
      </c>
      <c r="D307" s="26">
        <v>0</v>
      </c>
      <c r="E307" s="26">
        <v>0</v>
      </c>
      <c r="F307" s="26">
        <v>0</v>
      </c>
    </row>
    <row r="308" spans="1:7">
      <c r="A308" s="123" t="s">
        <v>140</v>
      </c>
      <c r="B308" s="100">
        <f t="shared" si="15"/>
        <v>0</v>
      </c>
      <c r="C308" s="26">
        <v>0</v>
      </c>
      <c r="D308" s="26">
        <v>0</v>
      </c>
      <c r="E308" s="26">
        <v>0</v>
      </c>
      <c r="F308" s="26">
        <v>0</v>
      </c>
    </row>
    <row r="309" spans="1:7">
      <c r="A309" s="123" t="s">
        <v>198</v>
      </c>
      <c r="B309" s="100">
        <f t="shared" si="15"/>
        <v>0</v>
      </c>
      <c r="C309" s="26">
        <v>0</v>
      </c>
      <c r="D309" s="26">
        <v>0</v>
      </c>
      <c r="E309" s="26">
        <v>0</v>
      </c>
      <c r="F309" s="26">
        <v>0</v>
      </c>
    </row>
    <row r="310" spans="1:7">
      <c r="A310" s="123" t="s">
        <v>65</v>
      </c>
      <c r="B310" s="100">
        <f t="shared" si="15"/>
        <v>0</v>
      </c>
      <c r="C310" s="100">
        <f>SUM(C302:C309)</f>
        <v>0</v>
      </c>
      <c r="D310" s="100">
        <f>SUM(D302:D309)</f>
        <v>0</v>
      </c>
      <c r="E310" s="100">
        <f>SUM(E302:E309)</f>
        <v>0</v>
      </c>
      <c r="F310" s="100">
        <f>SUM(F302:F309)</f>
        <v>0</v>
      </c>
    </row>
    <row r="311" spans="1:7">
      <c r="A311" s="38"/>
      <c r="B311" s="35"/>
      <c r="C311" s="35"/>
      <c r="D311" s="35"/>
      <c r="E311" s="35"/>
      <c r="F311" s="35"/>
    </row>
    <row r="312" spans="1:7">
      <c r="A312" s="386" t="s">
        <v>263</v>
      </c>
      <c r="B312" s="386"/>
      <c r="C312" s="386"/>
      <c r="D312" s="386"/>
      <c r="E312" s="386"/>
      <c r="F312" s="386"/>
      <c r="G312" s="122"/>
    </row>
    <row r="313" spans="1:7" ht="27" customHeight="1">
      <c r="A313" s="387" t="s">
        <v>240</v>
      </c>
      <c r="B313" s="387"/>
      <c r="C313" s="387"/>
      <c r="D313" s="387"/>
      <c r="E313" s="387"/>
      <c r="F313" s="387"/>
      <c r="G313" s="103"/>
    </row>
    <row r="314" spans="1:7" ht="36">
      <c r="A314" s="95"/>
      <c r="B314" s="97" t="s">
        <v>65</v>
      </c>
      <c r="C314" s="97" t="s">
        <v>133</v>
      </c>
      <c r="D314" s="97" t="s">
        <v>134</v>
      </c>
      <c r="E314" s="97" t="s">
        <v>135</v>
      </c>
      <c r="F314" s="97" t="s">
        <v>241</v>
      </c>
      <c r="G314" s="103"/>
    </row>
    <row r="315" spans="1:7">
      <c r="A315" s="123" t="s">
        <v>242</v>
      </c>
      <c r="B315" s="100">
        <f>SUM(C315:F315)</f>
        <v>0</v>
      </c>
      <c r="C315" s="26">
        <v>0</v>
      </c>
      <c r="D315" s="26">
        <v>0</v>
      </c>
      <c r="E315" s="26" t="s">
        <v>101</v>
      </c>
      <c r="F315" s="26" t="s">
        <v>101</v>
      </c>
    </row>
    <row r="316" spans="1:7">
      <c r="A316" s="123" t="s">
        <v>243</v>
      </c>
      <c r="B316" s="100">
        <f t="shared" ref="B316:B321" si="16">SUM(C316:F316)</f>
        <v>0</v>
      </c>
      <c r="C316" s="26">
        <v>0</v>
      </c>
      <c r="D316" s="26">
        <v>0</v>
      </c>
      <c r="E316" s="26" t="s">
        <v>101</v>
      </c>
      <c r="F316" s="26" t="s">
        <v>101</v>
      </c>
    </row>
    <row r="317" spans="1:7">
      <c r="A317" s="96" t="s">
        <v>244</v>
      </c>
      <c r="B317" s="100">
        <f t="shared" si="16"/>
        <v>0</v>
      </c>
      <c r="C317" s="26">
        <v>0</v>
      </c>
      <c r="D317" s="26">
        <v>0</v>
      </c>
      <c r="E317" s="26" t="s">
        <v>101</v>
      </c>
      <c r="F317" s="26" t="s">
        <v>101</v>
      </c>
    </row>
    <row r="318" spans="1:7">
      <c r="A318" s="123" t="s">
        <v>245</v>
      </c>
      <c r="B318" s="100">
        <f t="shared" si="16"/>
        <v>0</v>
      </c>
      <c r="C318" s="26">
        <v>0</v>
      </c>
      <c r="D318" s="26">
        <v>0</v>
      </c>
      <c r="E318" s="26" t="s">
        <v>101</v>
      </c>
      <c r="F318" s="26" t="s">
        <v>101</v>
      </c>
    </row>
    <row r="319" spans="1:7">
      <c r="A319" s="123" t="s">
        <v>246</v>
      </c>
      <c r="B319" s="100">
        <f t="shared" si="16"/>
        <v>0</v>
      </c>
      <c r="C319" s="26">
        <v>0</v>
      </c>
      <c r="D319" s="26">
        <v>0</v>
      </c>
      <c r="E319" s="26" t="s">
        <v>101</v>
      </c>
      <c r="F319" s="26" t="s">
        <v>101</v>
      </c>
    </row>
    <row r="320" spans="1:7">
      <c r="A320" s="96" t="s">
        <v>247</v>
      </c>
      <c r="B320" s="100">
        <f t="shared" si="16"/>
        <v>0</v>
      </c>
      <c r="C320" s="26">
        <v>0</v>
      </c>
      <c r="D320" s="26">
        <v>0</v>
      </c>
      <c r="E320" s="26" t="s">
        <v>101</v>
      </c>
      <c r="F320" s="26" t="s">
        <v>101</v>
      </c>
    </row>
    <row r="321" spans="1:12">
      <c r="A321" s="123" t="s">
        <v>248</v>
      </c>
      <c r="B321" s="100">
        <f t="shared" si="16"/>
        <v>0</v>
      </c>
      <c r="C321" s="39">
        <v>0</v>
      </c>
      <c r="D321" s="39">
        <v>0</v>
      </c>
      <c r="E321" s="39">
        <f>SUM(E315:E320)</f>
        <v>0</v>
      </c>
      <c r="F321" s="39">
        <f>SUM(F315:F320)</f>
        <v>0</v>
      </c>
    </row>
    <row r="322" spans="1:12">
      <c r="A322" s="124"/>
      <c r="B322" s="99"/>
      <c r="C322" s="99"/>
      <c r="D322" s="99"/>
      <c r="E322" s="99"/>
      <c r="F322" s="99"/>
      <c r="G322" s="103"/>
    </row>
    <row r="323" spans="1:12">
      <c r="A323" s="386" t="s">
        <v>273</v>
      </c>
      <c r="B323" s="386"/>
      <c r="C323" s="386"/>
      <c r="D323" s="386"/>
      <c r="E323" s="386"/>
      <c r="F323" s="386"/>
      <c r="G323" s="122"/>
    </row>
    <row r="324" spans="1:12" ht="30" customHeight="1">
      <c r="A324" s="387" t="s">
        <v>249</v>
      </c>
      <c r="B324" s="387"/>
      <c r="C324" s="387"/>
      <c r="D324" s="387"/>
      <c r="E324" s="387"/>
      <c r="F324" s="387"/>
      <c r="G324" s="114"/>
    </row>
    <row r="325" spans="1:12" ht="36">
      <c r="A325" s="95"/>
      <c r="B325" s="97" t="s">
        <v>65</v>
      </c>
      <c r="C325" s="97" t="s">
        <v>133</v>
      </c>
      <c r="D325" s="97" t="s">
        <v>134</v>
      </c>
      <c r="E325" s="97" t="s">
        <v>135</v>
      </c>
      <c r="F325" s="97" t="s">
        <v>241</v>
      </c>
      <c r="G325" s="34"/>
    </row>
    <row r="326" spans="1:12">
      <c r="A326" s="123" t="s">
        <v>89</v>
      </c>
      <c r="B326" s="100">
        <f>SUM(C326:F326)</f>
        <v>0</v>
      </c>
      <c r="C326" s="26">
        <v>0</v>
      </c>
      <c r="D326" s="26">
        <v>0</v>
      </c>
      <c r="E326" s="26" t="s">
        <v>101</v>
      </c>
      <c r="F326" s="26" t="s">
        <v>101</v>
      </c>
      <c r="G326" s="34"/>
      <c r="H326" s="115" t="s">
        <v>274</v>
      </c>
      <c r="I326" s="114"/>
      <c r="J326" s="114"/>
      <c r="K326" s="114"/>
    </row>
    <row r="327" spans="1:12">
      <c r="A327" s="123" t="s">
        <v>250</v>
      </c>
      <c r="B327" s="100">
        <f t="shared" ref="B327:B333" si="17">SUM(C327:F327)</f>
        <v>0</v>
      </c>
      <c r="C327" s="26">
        <v>0</v>
      </c>
      <c r="D327" s="26">
        <v>0</v>
      </c>
      <c r="E327" s="26" t="s">
        <v>101</v>
      </c>
      <c r="F327" s="26" t="s">
        <v>101</v>
      </c>
      <c r="G327" s="34"/>
      <c r="H327" s="114" t="s">
        <v>275</v>
      </c>
      <c r="I327" s="114"/>
      <c r="J327" s="114"/>
      <c r="K327" s="114"/>
    </row>
    <row r="328" spans="1:12">
      <c r="A328" s="96" t="s">
        <v>251</v>
      </c>
      <c r="B328" s="100">
        <f t="shared" si="17"/>
        <v>0</v>
      </c>
      <c r="C328" s="32">
        <v>0</v>
      </c>
      <c r="D328" s="32">
        <v>0</v>
      </c>
      <c r="E328" s="32" t="s">
        <v>101</v>
      </c>
      <c r="F328" s="32" t="s">
        <v>101</v>
      </c>
      <c r="G328" s="34"/>
      <c r="H328" s="392" t="s">
        <v>276</v>
      </c>
      <c r="I328" s="392"/>
      <c r="J328" s="392"/>
      <c r="K328" s="392"/>
      <c r="L328" s="103" t="str">
        <f>IF(B333=B154,"YES","ERROR")</f>
        <v>YES</v>
      </c>
    </row>
    <row r="329" spans="1:12">
      <c r="A329" s="123" t="s">
        <v>252</v>
      </c>
      <c r="B329" s="100">
        <f t="shared" si="17"/>
        <v>0</v>
      </c>
      <c r="C329" s="26">
        <v>0</v>
      </c>
      <c r="D329" s="26">
        <v>0</v>
      </c>
      <c r="E329" s="26" t="s">
        <v>101</v>
      </c>
      <c r="F329" s="26" t="s">
        <v>101</v>
      </c>
      <c r="G329" s="34"/>
    </row>
    <row r="330" spans="1:12">
      <c r="A330" s="123" t="s">
        <v>253</v>
      </c>
      <c r="B330" s="100">
        <f t="shared" si="17"/>
        <v>0</v>
      </c>
      <c r="C330" s="26">
        <v>0</v>
      </c>
      <c r="D330" s="26" t="s">
        <v>101</v>
      </c>
      <c r="E330" s="26" t="s">
        <v>101</v>
      </c>
      <c r="F330" s="26" t="s">
        <v>101</v>
      </c>
      <c r="G330" s="34"/>
    </row>
    <row r="331" spans="1:12">
      <c r="A331" s="96" t="s">
        <v>254</v>
      </c>
      <c r="B331" s="100">
        <f t="shared" si="17"/>
        <v>0</v>
      </c>
      <c r="C331" s="32">
        <v>0</v>
      </c>
      <c r="D331" s="32" t="s">
        <v>101</v>
      </c>
      <c r="E331" s="32" t="s">
        <v>101</v>
      </c>
      <c r="F331" s="32" t="s">
        <v>101</v>
      </c>
      <c r="G331" s="34"/>
    </row>
    <row r="332" spans="1:12">
      <c r="A332" s="123" t="s">
        <v>198</v>
      </c>
      <c r="B332" s="100">
        <f t="shared" si="17"/>
        <v>0</v>
      </c>
      <c r="C332" s="26">
        <v>0</v>
      </c>
      <c r="D332" s="26" t="s">
        <v>101</v>
      </c>
      <c r="E332" s="26" t="s">
        <v>101</v>
      </c>
      <c r="F332" s="26" t="s">
        <v>101</v>
      </c>
      <c r="G332" s="34"/>
    </row>
    <row r="333" spans="1:12">
      <c r="A333" s="123" t="s">
        <v>255</v>
      </c>
      <c r="B333" s="100">
        <f t="shared" si="17"/>
        <v>0</v>
      </c>
      <c r="C333" s="100">
        <f>SUM(C326:C332)</f>
        <v>0</v>
      </c>
      <c r="D333" s="100">
        <f t="shared" ref="D333:F333" si="18">SUM(D326:D332)</f>
        <v>0</v>
      </c>
      <c r="E333" s="100">
        <f t="shared" si="18"/>
        <v>0</v>
      </c>
      <c r="F333" s="100">
        <f t="shared" si="18"/>
        <v>0</v>
      </c>
      <c r="G333" s="34"/>
    </row>
    <row r="334" spans="1:12">
      <c r="A334" s="40"/>
      <c r="B334" s="35"/>
      <c r="C334" s="35"/>
      <c r="D334" s="35"/>
      <c r="E334" s="35"/>
      <c r="F334" s="35"/>
      <c r="G334" s="34"/>
    </row>
    <row r="335" spans="1:12">
      <c r="A335" s="28"/>
      <c r="B335" s="28"/>
      <c r="C335" s="28"/>
      <c r="D335" s="28"/>
      <c r="E335" s="28"/>
      <c r="F335" s="28"/>
      <c r="G335" s="34"/>
    </row>
    <row r="336" spans="1:12">
      <c r="A336" s="393" t="s">
        <v>307</v>
      </c>
      <c r="B336" s="393"/>
      <c r="C336" s="393"/>
      <c r="D336" s="393"/>
      <c r="E336" s="393"/>
      <c r="F336" s="393"/>
      <c r="G336" s="125"/>
    </row>
    <row r="337" spans="1:12" ht="37" customHeight="1">
      <c r="A337" s="387" t="s">
        <v>256</v>
      </c>
      <c r="B337" s="387"/>
      <c r="C337" s="387"/>
      <c r="D337" s="387"/>
      <c r="E337" s="387"/>
      <c r="F337" s="387"/>
      <c r="G337" s="103"/>
    </row>
    <row r="338" spans="1:12" ht="36">
      <c r="A338" s="96"/>
      <c r="B338" s="97" t="s">
        <v>65</v>
      </c>
      <c r="C338" s="97" t="s">
        <v>133</v>
      </c>
      <c r="D338" s="97" t="s">
        <v>134</v>
      </c>
      <c r="E338" s="97" t="s">
        <v>135</v>
      </c>
      <c r="F338" s="97" t="s">
        <v>192</v>
      </c>
      <c r="G338" s="103"/>
    </row>
    <row r="339" spans="1:12">
      <c r="A339" s="123" t="s">
        <v>34</v>
      </c>
      <c r="B339" s="100">
        <f>SUM(C339:F339)</f>
        <v>0</v>
      </c>
      <c r="C339" s="26">
        <v>0</v>
      </c>
      <c r="D339" s="26">
        <v>0</v>
      </c>
      <c r="E339" s="26">
        <v>0</v>
      </c>
      <c r="F339" s="26">
        <v>0</v>
      </c>
      <c r="H339" s="116" t="s">
        <v>308</v>
      </c>
    </row>
    <row r="340" spans="1:12">
      <c r="A340" s="123" t="s">
        <v>35</v>
      </c>
      <c r="B340" s="100">
        <f t="shared" ref="B340:B343" si="19">SUM(C340:F340)</f>
        <v>0</v>
      </c>
      <c r="C340" s="26">
        <v>0</v>
      </c>
      <c r="D340" s="26">
        <v>0</v>
      </c>
      <c r="E340" s="26">
        <v>0</v>
      </c>
      <c r="F340" s="26">
        <v>0</v>
      </c>
      <c r="H340" s="103" t="s">
        <v>309</v>
      </c>
    </row>
    <row r="341" spans="1:12">
      <c r="A341" s="96" t="s">
        <v>140</v>
      </c>
      <c r="B341" s="100">
        <f t="shared" si="19"/>
        <v>0</v>
      </c>
      <c r="C341" s="26">
        <v>0</v>
      </c>
      <c r="D341" s="26">
        <v>0</v>
      </c>
      <c r="E341" s="26">
        <v>0</v>
      </c>
      <c r="F341" s="26">
        <v>0</v>
      </c>
      <c r="H341" s="103" t="s">
        <v>360</v>
      </c>
      <c r="L341" s="103" t="str">
        <f>IF(B343=E151+B150,"YES","ERROR")</f>
        <v>YES</v>
      </c>
    </row>
    <row r="342" spans="1:12">
      <c r="A342" s="123" t="s">
        <v>198</v>
      </c>
      <c r="B342" s="100">
        <f t="shared" si="19"/>
        <v>0</v>
      </c>
      <c r="C342" s="26">
        <v>0</v>
      </c>
      <c r="D342" s="26">
        <v>0</v>
      </c>
      <c r="E342" s="26">
        <v>0</v>
      </c>
      <c r="F342" s="26">
        <v>0</v>
      </c>
    </row>
    <row r="343" spans="1:12">
      <c r="A343" s="96" t="s">
        <v>142</v>
      </c>
      <c r="B343" s="100">
        <f t="shared" si="19"/>
        <v>0</v>
      </c>
      <c r="C343" s="100">
        <f>SUM(C339:C342)</f>
        <v>0</v>
      </c>
      <c r="D343" s="100">
        <f t="shared" ref="D343:F343" si="20">SUM(D339:D342)</f>
        <v>0</v>
      </c>
      <c r="E343" s="100">
        <f t="shared" si="20"/>
        <v>0</v>
      </c>
      <c r="F343" s="100">
        <f t="shared" si="20"/>
        <v>0</v>
      </c>
    </row>
    <row r="344" spans="1:12">
      <c r="A344" s="89"/>
      <c r="B344" s="89"/>
      <c r="C344" s="89"/>
      <c r="D344" s="89"/>
      <c r="E344" s="89"/>
      <c r="F344" s="89"/>
      <c r="G344" s="103"/>
    </row>
    <row r="345" spans="1:12">
      <c r="A345" s="402" t="s">
        <v>680</v>
      </c>
      <c r="B345" s="402"/>
      <c r="C345" s="402"/>
      <c r="D345" s="402"/>
      <c r="E345" s="402"/>
      <c r="F345" s="402"/>
      <c r="G345" s="402"/>
    </row>
    <row r="346" spans="1:12">
      <c r="A346" s="383" t="s">
        <v>257</v>
      </c>
      <c r="B346" s="383"/>
      <c r="C346" s="383"/>
      <c r="D346" s="383"/>
      <c r="E346" s="383"/>
      <c r="F346" s="383"/>
      <c r="G346" s="103"/>
    </row>
    <row r="347" spans="1:12" ht="36">
      <c r="A347" s="95"/>
      <c r="B347" s="97" t="s">
        <v>65</v>
      </c>
      <c r="C347" s="97" t="s">
        <v>133</v>
      </c>
      <c r="D347" s="97" t="s">
        <v>134</v>
      </c>
      <c r="E347" s="97" t="s">
        <v>135</v>
      </c>
      <c r="F347" s="97" t="s">
        <v>192</v>
      </c>
      <c r="G347" s="103"/>
    </row>
    <row r="348" spans="1:12">
      <c r="A348" s="123" t="s">
        <v>258</v>
      </c>
      <c r="B348" s="100">
        <f>SUM(C348:F348)</f>
        <v>0</v>
      </c>
      <c r="C348" s="26">
        <v>0</v>
      </c>
      <c r="D348" s="26">
        <v>0</v>
      </c>
      <c r="E348" s="26" t="s">
        <v>101</v>
      </c>
      <c r="F348" s="26" t="s">
        <v>101</v>
      </c>
      <c r="H348" s="115" t="s">
        <v>277</v>
      </c>
      <c r="I348" s="114"/>
      <c r="J348" s="114"/>
      <c r="K348" s="114"/>
    </row>
    <row r="349" spans="1:12">
      <c r="A349" s="123" t="s">
        <v>259</v>
      </c>
      <c r="B349" s="100">
        <f t="shared" ref="B349:B354" si="21">SUM(C349:F349)</f>
        <v>0</v>
      </c>
      <c r="C349" s="26">
        <v>0</v>
      </c>
      <c r="D349" s="26">
        <v>0</v>
      </c>
      <c r="E349" s="26" t="s">
        <v>101</v>
      </c>
      <c r="F349" s="26" t="s">
        <v>101</v>
      </c>
      <c r="H349" s="114" t="s">
        <v>278</v>
      </c>
      <c r="I349" s="114"/>
      <c r="J349" s="114"/>
      <c r="K349" s="114"/>
    </row>
    <row r="350" spans="1:12">
      <c r="A350" s="96" t="s">
        <v>260</v>
      </c>
      <c r="B350" s="100">
        <f t="shared" si="21"/>
        <v>0</v>
      </c>
      <c r="C350" s="26">
        <v>0</v>
      </c>
      <c r="D350" s="26">
        <v>0</v>
      </c>
      <c r="E350" s="26" t="s">
        <v>101</v>
      </c>
      <c r="F350" s="26" t="s">
        <v>101</v>
      </c>
      <c r="H350" s="392" t="s">
        <v>279</v>
      </c>
      <c r="I350" s="392"/>
      <c r="J350" s="392"/>
      <c r="K350" s="392"/>
      <c r="L350" s="103" t="str">
        <f>IF(B339=B354,"YES","ERROR")</f>
        <v>YES</v>
      </c>
    </row>
    <row r="351" spans="1:12">
      <c r="A351" s="123" t="s">
        <v>261</v>
      </c>
      <c r="B351" s="100">
        <f t="shared" si="21"/>
        <v>0</v>
      </c>
      <c r="C351" s="26">
        <v>0</v>
      </c>
      <c r="D351" s="26">
        <v>0</v>
      </c>
      <c r="E351" s="26" t="s">
        <v>101</v>
      </c>
      <c r="F351" s="26" t="s">
        <v>101</v>
      </c>
    </row>
    <row r="352" spans="1:12">
      <c r="A352" s="96" t="s">
        <v>140</v>
      </c>
      <c r="B352" s="100">
        <f t="shared" si="21"/>
        <v>0</v>
      </c>
      <c r="C352" s="26">
        <v>0</v>
      </c>
      <c r="D352" s="26" t="s">
        <v>101</v>
      </c>
      <c r="E352" s="26" t="s">
        <v>101</v>
      </c>
      <c r="F352" s="26" t="s">
        <v>101</v>
      </c>
    </row>
    <row r="353" spans="1:7">
      <c r="A353" s="123" t="s">
        <v>198</v>
      </c>
      <c r="B353" s="100">
        <f t="shared" si="21"/>
        <v>0</v>
      </c>
      <c r="C353" s="26" t="s">
        <v>101</v>
      </c>
      <c r="D353" s="26" t="s">
        <v>101</v>
      </c>
      <c r="E353" s="26" t="s">
        <v>101</v>
      </c>
      <c r="F353" s="26" t="s">
        <v>101</v>
      </c>
    </row>
    <row r="354" spans="1:7">
      <c r="A354" s="123" t="s">
        <v>142</v>
      </c>
      <c r="B354" s="100">
        <f t="shared" si="21"/>
        <v>0</v>
      </c>
      <c r="C354" s="100">
        <f>SUM(C348:C353)</f>
        <v>0</v>
      </c>
      <c r="D354" s="100">
        <f t="shared" ref="D354:F354" si="22">SUM(D348:D353)</f>
        <v>0</v>
      </c>
      <c r="E354" s="100">
        <f t="shared" si="22"/>
        <v>0</v>
      </c>
      <c r="F354" s="100">
        <f t="shared" si="22"/>
        <v>0</v>
      </c>
      <c r="G354" s="103"/>
    </row>
    <row r="355" spans="1:7">
      <c r="C355" s="103"/>
      <c r="D355" s="103"/>
      <c r="E355" s="103"/>
      <c r="F355" s="103"/>
      <c r="G355" s="103"/>
    </row>
    <row r="356" spans="1:7" ht="29" customHeight="1">
      <c r="A356" s="403" t="s">
        <v>301</v>
      </c>
      <c r="B356" s="403"/>
      <c r="C356" s="403"/>
      <c r="D356" s="403"/>
      <c r="E356" s="403"/>
      <c r="F356" s="403"/>
      <c r="G356" s="403"/>
    </row>
    <row r="357" spans="1:7" ht="23" customHeight="1">
      <c r="A357" s="387" t="s">
        <v>280</v>
      </c>
      <c r="B357" s="387"/>
      <c r="C357" s="387"/>
      <c r="D357" s="387"/>
      <c r="E357" s="387"/>
      <c r="F357" s="387"/>
      <c r="G357" s="83"/>
    </row>
    <row r="358" spans="1:7" ht="36">
      <c r="A358" s="126"/>
      <c r="B358" s="126" t="s">
        <v>65</v>
      </c>
      <c r="C358" s="126" t="s">
        <v>133</v>
      </c>
      <c r="D358" s="126" t="s">
        <v>134</v>
      </c>
      <c r="E358" s="126" t="s">
        <v>135</v>
      </c>
      <c r="F358" s="126" t="s">
        <v>192</v>
      </c>
      <c r="G358" s="83"/>
    </row>
    <row r="359" spans="1:7">
      <c r="A359" s="123" t="s">
        <v>281</v>
      </c>
      <c r="B359" s="127">
        <f>SUM(C359:F359)</f>
        <v>0</v>
      </c>
      <c r="C359" s="37">
        <v>0</v>
      </c>
      <c r="D359" s="37">
        <v>0</v>
      </c>
      <c r="E359" s="37">
        <v>0</v>
      </c>
      <c r="F359" s="37">
        <v>0</v>
      </c>
      <c r="G359" s="24"/>
    </row>
    <row r="360" spans="1:7" ht="24">
      <c r="A360" s="123" t="s">
        <v>282</v>
      </c>
      <c r="B360" s="127">
        <f t="shared" ref="B360:B363" si="23">SUM(C360:F360)</f>
        <v>0</v>
      </c>
      <c r="C360" s="37">
        <v>0</v>
      </c>
      <c r="D360" s="37">
        <v>0</v>
      </c>
      <c r="E360" s="37">
        <v>0</v>
      </c>
      <c r="F360" s="37">
        <v>0</v>
      </c>
      <c r="G360" s="24"/>
    </row>
    <row r="361" spans="1:7">
      <c r="A361" s="123" t="s">
        <v>283</v>
      </c>
      <c r="B361" s="127">
        <v>0</v>
      </c>
      <c r="C361" s="37">
        <v>0</v>
      </c>
      <c r="D361" s="37">
        <v>0</v>
      </c>
      <c r="E361" s="37">
        <v>0</v>
      </c>
      <c r="F361" s="37">
        <v>0</v>
      </c>
      <c r="G361" s="24"/>
    </row>
    <row r="362" spans="1:7">
      <c r="A362" s="123" t="s">
        <v>284</v>
      </c>
      <c r="B362" s="127">
        <f t="shared" si="23"/>
        <v>0</v>
      </c>
      <c r="C362" s="37">
        <v>0</v>
      </c>
      <c r="D362" s="37">
        <v>0</v>
      </c>
      <c r="E362" s="37">
        <v>0</v>
      </c>
      <c r="F362" s="37">
        <v>0</v>
      </c>
      <c r="G362" s="24"/>
    </row>
    <row r="363" spans="1:7">
      <c r="A363" s="123" t="s">
        <v>142</v>
      </c>
      <c r="B363" s="127">
        <f t="shared" si="23"/>
        <v>0</v>
      </c>
      <c r="C363" s="127">
        <f>SUM(C359:C362)</f>
        <v>0</v>
      </c>
      <c r="D363" s="127">
        <f t="shared" ref="D363:F363" si="24">SUM(D359:D362)</f>
        <v>0</v>
      </c>
      <c r="E363" s="127">
        <f t="shared" si="24"/>
        <v>0</v>
      </c>
      <c r="F363" s="127">
        <f t="shared" si="24"/>
        <v>0</v>
      </c>
      <c r="G363" s="24"/>
    </row>
    <row r="364" spans="1:7">
      <c r="A364" s="40"/>
      <c r="B364" s="41"/>
      <c r="C364" s="41"/>
      <c r="D364" s="41"/>
      <c r="E364" s="41"/>
      <c r="F364" s="41"/>
      <c r="G364" s="24"/>
    </row>
    <row r="365" spans="1:7">
      <c r="A365" s="40"/>
      <c r="B365" s="41"/>
      <c r="C365" s="41"/>
      <c r="D365" s="41"/>
      <c r="E365" s="41"/>
      <c r="F365" s="41"/>
      <c r="G365" s="24"/>
    </row>
    <row r="366" spans="1:7">
      <c r="A366" s="40"/>
      <c r="B366" s="41"/>
      <c r="C366" s="41"/>
      <c r="D366" s="41"/>
      <c r="E366" s="41"/>
      <c r="F366" s="41"/>
      <c r="G366" s="24"/>
    </row>
    <row r="367" spans="1:7">
      <c r="A367" s="40"/>
      <c r="B367" s="41"/>
      <c r="C367" s="41"/>
      <c r="D367" s="41"/>
      <c r="E367" s="41"/>
      <c r="F367" s="41"/>
      <c r="G367" s="24"/>
    </row>
    <row r="368" spans="1:7">
      <c r="A368" s="40"/>
      <c r="B368" s="41"/>
      <c r="C368" s="41"/>
      <c r="D368" s="41"/>
      <c r="E368" s="41"/>
      <c r="F368" s="41"/>
      <c r="G368" s="24"/>
    </row>
    <row r="369" spans="1:12">
      <c r="A369" s="40"/>
      <c r="B369" s="41"/>
      <c r="C369" s="41"/>
      <c r="D369" s="41"/>
      <c r="E369" s="41"/>
      <c r="F369" s="41"/>
      <c r="G369" s="24"/>
    </row>
    <row r="370" spans="1:12">
      <c r="A370" s="40"/>
      <c r="B370" s="41"/>
      <c r="C370" s="41"/>
      <c r="D370" s="41"/>
      <c r="E370" s="41"/>
      <c r="F370" s="41"/>
      <c r="G370" s="24"/>
    </row>
    <row r="371" spans="1:12">
      <c r="A371" s="40"/>
      <c r="B371" s="41"/>
      <c r="C371" s="41"/>
      <c r="D371" s="41"/>
      <c r="E371" s="41"/>
      <c r="F371" s="41"/>
      <c r="G371" s="24"/>
    </row>
    <row r="372" spans="1:12" ht="31" customHeight="1">
      <c r="A372" s="403" t="s">
        <v>302</v>
      </c>
      <c r="B372" s="403"/>
      <c r="C372" s="403"/>
      <c r="D372" s="403"/>
      <c r="E372" s="403"/>
      <c r="F372" s="403"/>
      <c r="G372" s="403"/>
    </row>
    <row r="373" spans="1:12" ht="55" customHeight="1">
      <c r="A373" s="93" t="s">
        <v>285</v>
      </c>
      <c r="B373" s="93"/>
      <c r="C373" s="93"/>
      <c r="D373" s="93"/>
      <c r="E373" s="93"/>
      <c r="F373" s="93"/>
      <c r="G373" s="83"/>
    </row>
    <row r="374" spans="1:12" ht="36">
      <c r="A374" s="126"/>
      <c r="B374" s="126" t="s">
        <v>65</v>
      </c>
      <c r="C374" s="126" t="s">
        <v>133</v>
      </c>
      <c r="D374" s="126" t="s">
        <v>134</v>
      </c>
      <c r="E374" s="126" t="s">
        <v>135</v>
      </c>
      <c r="F374" s="126" t="s">
        <v>192</v>
      </c>
      <c r="G374" s="83"/>
    </row>
    <row r="375" spans="1:12" ht="24">
      <c r="A375" s="123" t="s">
        <v>286</v>
      </c>
      <c r="B375" s="127">
        <f>SUM(C375:F375)</f>
        <v>0</v>
      </c>
      <c r="C375" s="37">
        <v>0</v>
      </c>
      <c r="D375" s="37">
        <v>0</v>
      </c>
      <c r="E375" s="37">
        <v>0</v>
      </c>
      <c r="F375" s="37">
        <v>0</v>
      </c>
      <c r="G375" s="24"/>
    </row>
    <row r="376" spans="1:12" ht="24">
      <c r="A376" s="123" t="s">
        <v>287</v>
      </c>
      <c r="B376" s="127">
        <f t="shared" ref="B376:B380" si="25">SUM(C376:F376)</f>
        <v>0</v>
      </c>
      <c r="C376" s="37">
        <v>0</v>
      </c>
      <c r="D376" s="37">
        <v>0</v>
      </c>
      <c r="E376" s="37">
        <v>0</v>
      </c>
      <c r="F376" s="37">
        <v>0</v>
      </c>
      <c r="G376" s="24"/>
    </row>
    <row r="377" spans="1:12">
      <c r="A377" s="123" t="s">
        <v>288</v>
      </c>
      <c r="B377" s="127">
        <f t="shared" si="25"/>
        <v>0</v>
      </c>
      <c r="C377" s="37">
        <v>0</v>
      </c>
      <c r="D377" s="37">
        <v>0</v>
      </c>
      <c r="E377" s="37">
        <v>0</v>
      </c>
      <c r="F377" s="37">
        <v>0</v>
      </c>
      <c r="G377" s="24"/>
    </row>
    <row r="378" spans="1:12" ht="24">
      <c r="A378" s="123" t="s">
        <v>289</v>
      </c>
      <c r="B378" s="127">
        <f t="shared" si="25"/>
        <v>0</v>
      </c>
      <c r="C378" s="37">
        <v>0</v>
      </c>
      <c r="D378" s="37">
        <v>0</v>
      </c>
      <c r="E378" s="37">
        <v>0</v>
      </c>
      <c r="F378" s="37">
        <v>0</v>
      </c>
      <c r="G378" s="24"/>
    </row>
    <row r="379" spans="1:12">
      <c r="A379" s="123" t="s">
        <v>290</v>
      </c>
      <c r="B379" s="127">
        <f t="shared" si="25"/>
        <v>0</v>
      </c>
      <c r="C379" s="42">
        <v>0</v>
      </c>
      <c r="D379" s="42">
        <v>0</v>
      </c>
      <c r="E379" s="42">
        <v>0</v>
      </c>
      <c r="F379" s="42">
        <v>0</v>
      </c>
      <c r="G379" s="24"/>
    </row>
    <row r="380" spans="1:12">
      <c r="A380" s="126" t="s">
        <v>142</v>
      </c>
      <c r="B380" s="127">
        <f t="shared" si="25"/>
        <v>0</v>
      </c>
      <c r="C380" s="127">
        <f>SUM(C375:C379)</f>
        <v>0</v>
      </c>
      <c r="D380" s="127">
        <f t="shared" ref="D380:F380" si="26">SUM(D375:D379)</f>
        <v>0</v>
      </c>
      <c r="E380" s="127">
        <f t="shared" si="26"/>
        <v>0</v>
      </c>
      <c r="F380" s="127">
        <f t="shared" si="26"/>
        <v>0</v>
      </c>
      <c r="G380" s="24"/>
    </row>
    <row r="381" spans="1:12">
      <c r="A381" s="128"/>
      <c r="B381" s="129"/>
      <c r="C381" s="129"/>
      <c r="D381" s="129"/>
      <c r="E381" s="129"/>
      <c r="F381" s="129"/>
      <c r="G381" s="24"/>
    </row>
    <row r="382" spans="1:12" ht="38" customHeight="1">
      <c r="A382" s="404" t="s">
        <v>303</v>
      </c>
      <c r="B382" s="404"/>
      <c r="C382" s="404"/>
      <c r="D382" s="404"/>
      <c r="E382" s="404"/>
      <c r="F382" s="404"/>
      <c r="G382" s="404"/>
      <c r="H382" s="115" t="s">
        <v>304</v>
      </c>
      <c r="I382" s="114"/>
      <c r="J382" s="114"/>
      <c r="K382" s="114"/>
    </row>
    <row r="383" spans="1:12" ht="27" customHeight="1">
      <c r="A383" s="387" t="s">
        <v>291</v>
      </c>
      <c r="B383" s="387"/>
      <c r="C383" s="387"/>
      <c r="D383" s="387"/>
      <c r="E383" s="387"/>
      <c r="F383" s="387"/>
      <c r="G383" s="83"/>
      <c r="H383" s="114" t="s">
        <v>305</v>
      </c>
      <c r="I383" s="114"/>
      <c r="J383" s="114"/>
      <c r="K383" s="114"/>
    </row>
    <row r="384" spans="1:12" ht="36">
      <c r="A384" s="126"/>
      <c r="B384" s="126" t="s">
        <v>65</v>
      </c>
      <c r="C384" s="126" t="s">
        <v>133</v>
      </c>
      <c r="D384" s="126" t="s">
        <v>134</v>
      </c>
      <c r="E384" s="126" t="s">
        <v>135</v>
      </c>
      <c r="F384" s="126" t="s">
        <v>192</v>
      </c>
      <c r="G384" s="83"/>
      <c r="H384" s="392" t="s">
        <v>306</v>
      </c>
      <c r="I384" s="392"/>
      <c r="J384" s="392"/>
      <c r="K384" s="392"/>
      <c r="L384" s="103" t="str">
        <f>IF(B399=B150+E151,"YES","ERROR")</f>
        <v>YES</v>
      </c>
    </row>
    <row r="385" spans="1:7">
      <c r="A385" s="123" t="s">
        <v>292</v>
      </c>
      <c r="B385" s="127">
        <f>SUM(C385:F385)</f>
        <v>0</v>
      </c>
      <c r="C385" s="37">
        <v>0</v>
      </c>
      <c r="D385" s="37">
        <v>0</v>
      </c>
      <c r="E385" s="37">
        <v>0</v>
      </c>
      <c r="F385" s="37">
        <v>0</v>
      </c>
      <c r="G385" s="24"/>
    </row>
    <row r="386" spans="1:7">
      <c r="A386" s="123" t="s">
        <v>293</v>
      </c>
      <c r="B386" s="127">
        <f t="shared" ref="B386:B397" si="27">SUM(C386:F386)</f>
        <v>0</v>
      </c>
      <c r="C386" s="37">
        <v>0</v>
      </c>
      <c r="D386" s="37">
        <v>0</v>
      </c>
      <c r="E386" s="37">
        <v>0</v>
      </c>
      <c r="F386" s="37">
        <v>0</v>
      </c>
      <c r="G386" s="24"/>
    </row>
    <row r="387" spans="1:7">
      <c r="A387" s="123" t="s">
        <v>294</v>
      </c>
      <c r="B387" s="127">
        <f t="shared" si="27"/>
        <v>0</v>
      </c>
      <c r="C387" s="37">
        <v>0</v>
      </c>
      <c r="D387" s="37">
        <v>0</v>
      </c>
      <c r="E387" s="37">
        <v>0</v>
      </c>
      <c r="F387" s="37">
        <v>0</v>
      </c>
      <c r="G387" s="24"/>
    </row>
    <row r="388" spans="1:7">
      <c r="A388" s="123" t="s">
        <v>295</v>
      </c>
      <c r="B388" s="127">
        <f t="shared" si="27"/>
        <v>0</v>
      </c>
      <c r="C388" s="37">
        <v>0</v>
      </c>
      <c r="D388" s="37">
        <v>0</v>
      </c>
      <c r="E388" s="37">
        <v>0</v>
      </c>
      <c r="F388" s="37">
        <v>0</v>
      </c>
      <c r="G388" s="24"/>
    </row>
    <row r="389" spans="1:7" ht="24">
      <c r="A389" s="123" t="s">
        <v>296</v>
      </c>
      <c r="B389" s="127">
        <f t="shared" si="27"/>
        <v>0</v>
      </c>
      <c r="C389" s="37">
        <v>0</v>
      </c>
      <c r="D389" s="37">
        <v>0</v>
      </c>
      <c r="E389" s="37">
        <v>0</v>
      </c>
      <c r="F389" s="37">
        <v>0</v>
      </c>
      <c r="G389" s="24"/>
    </row>
    <row r="390" spans="1:7" ht="24">
      <c r="A390" s="123" t="s">
        <v>297</v>
      </c>
      <c r="B390" s="127">
        <f t="shared" si="27"/>
        <v>0</v>
      </c>
      <c r="C390" s="37">
        <v>0</v>
      </c>
      <c r="D390" s="37">
        <v>0</v>
      </c>
      <c r="E390" s="37">
        <v>0</v>
      </c>
      <c r="F390" s="37">
        <v>0</v>
      </c>
      <c r="G390" s="24"/>
    </row>
    <row r="391" spans="1:7">
      <c r="A391" s="123" t="s">
        <v>298</v>
      </c>
      <c r="B391" s="127">
        <f t="shared" si="27"/>
        <v>0</v>
      </c>
      <c r="C391" s="37">
        <v>0</v>
      </c>
      <c r="D391" s="37">
        <v>0</v>
      </c>
      <c r="E391" s="37">
        <v>0</v>
      </c>
      <c r="F391" s="37">
        <v>0</v>
      </c>
      <c r="G391" s="24"/>
    </row>
    <row r="392" spans="1:7">
      <c r="A392" s="123" t="s">
        <v>299</v>
      </c>
      <c r="B392" s="127">
        <f t="shared" si="27"/>
        <v>0</v>
      </c>
      <c r="C392" s="37">
        <v>0</v>
      </c>
      <c r="D392" s="37">
        <v>0</v>
      </c>
      <c r="E392" s="37">
        <v>0</v>
      </c>
      <c r="F392" s="37">
        <v>0</v>
      </c>
      <c r="G392" s="24"/>
    </row>
    <row r="393" spans="1:7">
      <c r="A393" s="123" t="s">
        <v>300</v>
      </c>
      <c r="B393" s="127">
        <f t="shared" si="27"/>
        <v>0</v>
      </c>
      <c r="C393" s="37">
        <v>0</v>
      </c>
      <c r="D393" s="37">
        <v>0</v>
      </c>
      <c r="E393" s="37">
        <v>0</v>
      </c>
      <c r="F393" s="37">
        <v>0</v>
      </c>
      <c r="G393" s="24"/>
    </row>
    <row r="394" spans="1:7">
      <c r="A394" s="123" t="s">
        <v>196</v>
      </c>
      <c r="B394" s="127">
        <f t="shared" si="27"/>
        <v>0</v>
      </c>
      <c r="C394" s="37">
        <v>0</v>
      </c>
      <c r="D394" s="37">
        <v>0</v>
      </c>
      <c r="E394" s="37">
        <v>0</v>
      </c>
      <c r="F394" s="37">
        <v>0</v>
      </c>
      <c r="G394" s="24"/>
    </row>
    <row r="395" spans="1:7">
      <c r="A395" s="123" t="s">
        <v>140</v>
      </c>
      <c r="B395" s="127">
        <f t="shared" si="27"/>
        <v>0</v>
      </c>
      <c r="C395" s="37">
        <v>0</v>
      </c>
      <c r="D395" s="37">
        <v>0</v>
      </c>
      <c r="E395" s="37">
        <v>0</v>
      </c>
      <c r="F395" s="37">
        <v>0</v>
      </c>
      <c r="G395" s="24"/>
    </row>
    <row r="396" spans="1:7">
      <c r="A396" s="123" t="s">
        <v>198</v>
      </c>
      <c r="B396" s="127">
        <f t="shared" si="27"/>
        <v>0</v>
      </c>
      <c r="C396" s="37">
        <v>0</v>
      </c>
      <c r="D396" s="37">
        <v>0</v>
      </c>
      <c r="E396" s="37">
        <v>0</v>
      </c>
      <c r="F396" s="37">
        <v>0</v>
      </c>
      <c r="G396" s="24"/>
    </row>
    <row r="397" spans="1:7">
      <c r="A397" s="130" t="s">
        <v>199</v>
      </c>
      <c r="B397" s="131">
        <f t="shared" si="27"/>
        <v>0</v>
      </c>
      <c r="C397" s="131">
        <f>SUM(C385:C396)</f>
        <v>0</v>
      </c>
      <c r="D397" s="131">
        <f t="shared" ref="D397:F397" si="28">SUM(D385:D396)</f>
        <v>0</v>
      </c>
      <c r="E397" s="131">
        <f t="shared" si="28"/>
        <v>0</v>
      </c>
      <c r="F397" s="131">
        <f t="shared" si="28"/>
        <v>0</v>
      </c>
      <c r="G397" s="36"/>
    </row>
    <row r="398" spans="1:7">
      <c r="A398" s="132"/>
      <c r="B398" s="129"/>
      <c r="C398" s="129"/>
      <c r="D398" s="129"/>
      <c r="E398" s="129"/>
      <c r="F398" s="129"/>
      <c r="G398" s="36"/>
    </row>
    <row r="399" spans="1:7">
      <c r="A399" s="130" t="s">
        <v>714</v>
      </c>
      <c r="B399" s="131">
        <f>B397+B380+B363</f>
        <v>0</v>
      </c>
      <c r="C399" s="131">
        <f t="shared" ref="C399:F399" si="29">C397+C380+C363</f>
        <v>0</v>
      </c>
      <c r="D399" s="131">
        <f t="shared" si="29"/>
        <v>0</v>
      </c>
      <c r="E399" s="131">
        <f t="shared" si="29"/>
        <v>0</v>
      </c>
      <c r="F399" s="131">
        <f t="shared" si="29"/>
        <v>0</v>
      </c>
      <c r="G399" s="36"/>
    </row>
    <row r="400" spans="1:7">
      <c r="A400" s="40"/>
      <c r="B400" s="41"/>
      <c r="C400" s="41"/>
      <c r="D400" s="41"/>
      <c r="E400" s="41"/>
      <c r="F400" s="41"/>
      <c r="G400" s="36"/>
    </row>
    <row r="401" spans="1:12">
      <c r="A401" s="40"/>
      <c r="B401" s="41"/>
      <c r="C401" s="41"/>
      <c r="D401" s="41"/>
      <c r="E401" s="41"/>
      <c r="F401" s="41"/>
      <c r="G401" s="36"/>
    </row>
    <row r="402" spans="1:12">
      <c r="A402" s="40"/>
      <c r="B402" s="41"/>
      <c r="C402" s="41"/>
      <c r="D402" s="41"/>
      <c r="E402" s="41"/>
      <c r="F402" s="41"/>
      <c r="G402" s="36"/>
    </row>
    <row r="403" spans="1:12">
      <c r="A403" s="40"/>
      <c r="B403" s="41"/>
      <c r="C403" s="41"/>
      <c r="D403" s="41"/>
      <c r="E403" s="41"/>
      <c r="F403" s="41"/>
      <c r="G403" s="36"/>
    </row>
    <row r="404" spans="1:12">
      <c r="A404" s="40"/>
      <c r="B404" s="41"/>
      <c r="C404" s="41"/>
      <c r="D404" s="41"/>
      <c r="E404" s="41"/>
      <c r="F404" s="41"/>
      <c r="G404" s="36"/>
    </row>
    <row r="405" spans="1:12">
      <c r="A405" s="40"/>
      <c r="B405" s="41"/>
      <c r="C405" s="41"/>
      <c r="D405" s="41"/>
      <c r="E405" s="41"/>
      <c r="F405" s="41"/>
      <c r="G405" s="36"/>
    </row>
    <row r="406" spans="1:12">
      <c r="A406" s="40"/>
      <c r="B406" s="41"/>
      <c r="C406" s="41"/>
      <c r="D406" s="41"/>
      <c r="E406" s="41"/>
      <c r="F406" s="41"/>
      <c r="G406" s="36"/>
    </row>
    <row r="407" spans="1:12">
      <c r="A407" s="394" t="s">
        <v>313</v>
      </c>
      <c r="B407" s="394"/>
      <c r="C407" s="394"/>
      <c r="D407" s="394"/>
      <c r="E407" s="394"/>
      <c r="F407" s="133"/>
      <c r="G407" s="133"/>
    </row>
    <row r="408" spans="1:12" ht="25" customHeight="1">
      <c r="A408" s="387" t="s">
        <v>310</v>
      </c>
      <c r="B408" s="387"/>
      <c r="C408" s="387"/>
      <c r="D408" s="387"/>
      <c r="E408" s="387"/>
      <c r="F408" s="75"/>
      <c r="G408" s="75"/>
      <c r="H408" s="115" t="s">
        <v>314</v>
      </c>
      <c r="I408" s="114"/>
      <c r="J408" s="114"/>
      <c r="K408" s="114"/>
    </row>
    <row r="409" spans="1:12" ht="36">
      <c r="A409" s="97"/>
      <c r="B409" s="97" t="s">
        <v>65</v>
      </c>
      <c r="C409" s="97" t="s">
        <v>133</v>
      </c>
      <c r="D409" s="97" t="s">
        <v>134</v>
      </c>
      <c r="E409" s="97" t="s">
        <v>192</v>
      </c>
      <c r="F409" s="1"/>
      <c r="G409" s="1"/>
      <c r="H409" s="114" t="s">
        <v>315</v>
      </c>
      <c r="I409" s="114"/>
      <c r="J409" s="114"/>
      <c r="K409" s="114"/>
    </row>
    <row r="410" spans="1:12">
      <c r="A410" s="123" t="s">
        <v>311</v>
      </c>
      <c r="B410" s="127">
        <f>SUM(C410:E410)</f>
        <v>0</v>
      </c>
      <c r="C410" s="37">
        <v>0</v>
      </c>
      <c r="D410" s="37">
        <v>0</v>
      </c>
      <c r="E410" s="37">
        <v>0</v>
      </c>
      <c r="F410" s="1"/>
      <c r="G410" s="1"/>
      <c r="H410" s="392" t="s">
        <v>316</v>
      </c>
      <c r="I410" s="392"/>
      <c r="J410" s="392"/>
      <c r="K410" s="392"/>
      <c r="L410" s="103" t="str">
        <f>IF(B414=B150,"YES","ERROR")</f>
        <v>YES</v>
      </c>
    </row>
    <row r="411" spans="1:12">
      <c r="A411" s="123" t="s">
        <v>312</v>
      </c>
      <c r="B411" s="127">
        <f t="shared" ref="B411:B414" si="30">SUM(C411:E411)</f>
        <v>0</v>
      </c>
      <c r="C411" s="37">
        <v>0</v>
      </c>
      <c r="D411" s="37">
        <v>0</v>
      </c>
      <c r="E411" s="37">
        <v>0</v>
      </c>
      <c r="F411" s="1"/>
      <c r="G411" s="1"/>
    </row>
    <row r="412" spans="1:12">
      <c r="A412" s="123" t="s">
        <v>140</v>
      </c>
      <c r="B412" s="127">
        <f t="shared" si="30"/>
        <v>0</v>
      </c>
      <c r="C412" s="37">
        <v>0</v>
      </c>
      <c r="D412" s="37">
        <v>0</v>
      </c>
      <c r="E412" s="37">
        <v>0</v>
      </c>
      <c r="F412" s="1"/>
      <c r="G412" s="1"/>
    </row>
    <row r="413" spans="1:12">
      <c r="A413" s="123" t="s">
        <v>198</v>
      </c>
      <c r="B413" s="127">
        <f t="shared" si="30"/>
        <v>0</v>
      </c>
      <c r="C413" s="37">
        <v>0</v>
      </c>
      <c r="D413" s="37">
        <v>0</v>
      </c>
      <c r="E413" s="37">
        <v>0</v>
      </c>
      <c r="F413" s="1"/>
      <c r="G413" s="1"/>
    </row>
    <row r="414" spans="1:12">
      <c r="A414" s="123" t="s">
        <v>65</v>
      </c>
      <c r="B414" s="127">
        <f t="shared" si="30"/>
        <v>0</v>
      </c>
      <c r="C414" s="127">
        <f>SUM(C410:C413)</f>
        <v>0</v>
      </c>
      <c r="D414" s="127">
        <f t="shared" ref="D414:E414" si="31">SUM(D410:D413)</f>
        <v>0</v>
      </c>
      <c r="E414" s="127">
        <f t="shared" si="31"/>
        <v>0</v>
      </c>
      <c r="F414" s="1"/>
      <c r="G414" s="1"/>
    </row>
    <row r="415" spans="1:12">
      <c r="A415" s="57"/>
      <c r="B415" s="57"/>
      <c r="C415" s="57"/>
      <c r="D415" s="57"/>
      <c r="E415" s="57"/>
      <c r="F415" s="57"/>
      <c r="G415" s="57"/>
    </row>
    <row r="416" spans="1:12">
      <c r="A416" s="134" t="s">
        <v>353</v>
      </c>
      <c r="B416" s="135"/>
      <c r="C416" s="135"/>
      <c r="D416" s="135"/>
      <c r="E416" s="135"/>
      <c r="F416" s="73"/>
      <c r="G416" s="73"/>
    </row>
    <row r="417" spans="1:12" ht="32" customHeight="1">
      <c r="A417" s="395" t="s">
        <v>318</v>
      </c>
      <c r="B417" s="395"/>
      <c r="C417" s="395"/>
      <c r="D417" s="395"/>
      <c r="E417" s="395"/>
      <c r="F417" s="395"/>
      <c r="G417" s="395"/>
    </row>
    <row r="418" spans="1:12">
      <c r="A418" s="136"/>
      <c r="B418" s="137" t="s">
        <v>317</v>
      </c>
      <c r="C418" s="137" t="s">
        <v>138</v>
      </c>
      <c r="D418" s="137" t="s">
        <v>139</v>
      </c>
      <c r="E418" s="137" t="s">
        <v>136</v>
      </c>
      <c r="F418" s="1"/>
      <c r="G418" s="1"/>
    </row>
    <row r="419" spans="1:12">
      <c r="A419" s="138" t="s">
        <v>242</v>
      </c>
      <c r="B419" s="100">
        <f t="shared" ref="B419:B425" si="32">SUM(C419:E419)</f>
        <v>0</v>
      </c>
      <c r="C419" s="44">
        <v>0</v>
      </c>
      <c r="D419" s="44">
        <v>0</v>
      </c>
      <c r="E419" s="44" t="s">
        <v>101</v>
      </c>
      <c r="F419" s="1"/>
      <c r="G419" s="1"/>
    </row>
    <row r="420" spans="1:12">
      <c r="A420" s="138" t="s">
        <v>243</v>
      </c>
      <c r="B420" s="100">
        <f t="shared" si="32"/>
        <v>0</v>
      </c>
      <c r="C420" s="44">
        <v>0</v>
      </c>
      <c r="D420" s="44">
        <v>0</v>
      </c>
      <c r="E420" s="44" t="s">
        <v>101</v>
      </c>
      <c r="F420" s="1"/>
      <c r="G420" s="1"/>
    </row>
    <row r="421" spans="1:12">
      <c r="A421" s="139" t="s">
        <v>244</v>
      </c>
      <c r="B421" s="100">
        <f t="shared" si="32"/>
        <v>0</v>
      </c>
      <c r="C421" s="44">
        <v>0</v>
      </c>
      <c r="D421" s="44" t="s">
        <v>101</v>
      </c>
      <c r="E421" s="44" t="s">
        <v>101</v>
      </c>
      <c r="F421" s="1"/>
      <c r="G421" s="1"/>
    </row>
    <row r="422" spans="1:12">
      <c r="A422" s="138" t="s">
        <v>245</v>
      </c>
      <c r="B422" s="100">
        <f t="shared" si="32"/>
        <v>0</v>
      </c>
      <c r="C422" s="44">
        <v>0</v>
      </c>
      <c r="D422" s="44">
        <v>0</v>
      </c>
      <c r="E422" s="44" t="s">
        <v>101</v>
      </c>
      <c r="F422" s="1"/>
      <c r="G422" s="1"/>
    </row>
    <row r="423" spans="1:12">
      <c r="A423" s="138" t="s">
        <v>246</v>
      </c>
      <c r="B423" s="100">
        <f t="shared" si="32"/>
        <v>0</v>
      </c>
      <c r="C423" s="44">
        <v>0</v>
      </c>
      <c r="D423" s="44" t="s">
        <v>101</v>
      </c>
      <c r="E423" s="44" t="s">
        <v>101</v>
      </c>
      <c r="F423" s="1"/>
      <c r="G423" s="1"/>
    </row>
    <row r="424" spans="1:12">
      <c r="A424" s="139" t="s">
        <v>247</v>
      </c>
      <c r="B424" s="100">
        <f t="shared" si="32"/>
        <v>0</v>
      </c>
      <c r="C424" s="44">
        <v>0</v>
      </c>
      <c r="D424" s="44" t="s">
        <v>101</v>
      </c>
      <c r="E424" s="44" t="s">
        <v>101</v>
      </c>
      <c r="F424" s="1"/>
      <c r="G424" s="1"/>
    </row>
    <row r="425" spans="1:12">
      <c r="A425" s="138" t="s">
        <v>248</v>
      </c>
      <c r="B425" s="100">
        <f t="shared" si="32"/>
        <v>0</v>
      </c>
      <c r="C425" s="44">
        <v>0</v>
      </c>
      <c r="D425" s="44">
        <v>0</v>
      </c>
      <c r="E425" s="44">
        <v>0</v>
      </c>
      <c r="F425" s="1"/>
      <c r="G425" s="1"/>
    </row>
    <row r="426" spans="1:12">
      <c r="A426" s="132"/>
      <c r="B426" s="99"/>
      <c r="C426" s="99"/>
      <c r="D426" s="99"/>
      <c r="E426" s="99"/>
      <c r="F426" s="57"/>
      <c r="G426" s="57"/>
      <c r="H426" s="117"/>
    </row>
    <row r="427" spans="1:12">
      <c r="A427" s="386" t="s">
        <v>352</v>
      </c>
      <c r="B427" s="386"/>
      <c r="C427" s="386"/>
      <c r="D427" s="386"/>
      <c r="E427" s="386"/>
      <c r="F427" s="386"/>
      <c r="G427" s="73"/>
    </row>
    <row r="428" spans="1:12" ht="29" customHeight="1">
      <c r="A428" s="387" t="s">
        <v>318</v>
      </c>
      <c r="B428" s="387"/>
      <c r="C428" s="387"/>
      <c r="D428" s="387"/>
      <c r="E428" s="387"/>
      <c r="F428" s="387"/>
      <c r="G428" s="75"/>
    </row>
    <row r="429" spans="1:12">
      <c r="A429" s="136"/>
      <c r="B429" s="137" t="s">
        <v>317</v>
      </c>
      <c r="C429" s="137" t="s">
        <v>138</v>
      </c>
      <c r="D429" s="137" t="s">
        <v>139</v>
      </c>
      <c r="E429" s="137" t="s">
        <v>136</v>
      </c>
      <c r="F429" s="75"/>
      <c r="G429" s="57"/>
    </row>
    <row r="430" spans="1:12">
      <c r="A430" s="138" t="s">
        <v>89</v>
      </c>
      <c r="B430" s="100">
        <f t="shared" ref="B430:B437" si="33">SUM(C430:E430)</f>
        <v>0</v>
      </c>
      <c r="C430" s="44">
        <v>0</v>
      </c>
      <c r="D430" s="44">
        <v>0</v>
      </c>
      <c r="E430" s="44" t="s">
        <v>101</v>
      </c>
      <c r="F430" s="21"/>
      <c r="G430" s="1"/>
      <c r="H430" s="115" t="s">
        <v>320</v>
      </c>
      <c r="I430" s="114"/>
      <c r="J430" s="114"/>
      <c r="K430" s="114"/>
    </row>
    <row r="431" spans="1:12">
      <c r="A431" s="138" t="s">
        <v>250</v>
      </c>
      <c r="B431" s="100">
        <f t="shared" si="33"/>
        <v>0</v>
      </c>
      <c r="C431" s="44">
        <v>0</v>
      </c>
      <c r="D431" s="44">
        <v>0</v>
      </c>
      <c r="E431" s="44" t="s">
        <v>101</v>
      </c>
      <c r="F431" s="21"/>
      <c r="G431" s="1"/>
      <c r="H431" s="114" t="s">
        <v>321</v>
      </c>
      <c r="I431" s="114"/>
      <c r="J431" s="114"/>
      <c r="K431" s="114"/>
    </row>
    <row r="432" spans="1:12">
      <c r="A432" s="139" t="s">
        <v>251</v>
      </c>
      <c r="B432" s="100">
        <f t="shared" si="33"/>
        <v>0</v>
      </c>
      <c r="C432" s="44">
        <v>0</v>
      </c>
      <c r="D432" s="43">
        <v>0</v>
      </c>
      <c r="E432" s="43" t="s">
        <v>101</v>
      </c>
      <c r="F432" s="21"/>
      <c r="G432" s="1"/>
      <c r="H432" s="392" t="s">
        <v>322</v>
      </c>
      <c r="I432" s="392"/>
      <c r="J432" s="392"/>
      <c r="K432" s="392"/>
      <c r="L432" s="103" t="str">
        <f>IF(B437=F107,"YES","ERROR")</f>
        <v>YES</v>
      </c>
    </row>
    <row r="433" spans="1:8">
      <c r="A433" s="138" t="s">
        <v>252</v>
      </c>
      <c r="B433" s="100">
        <f t="shared" si="33"/>
        <v>0</v>
      </c>
      <c r="C433" s="44">
        <v>0</v>
      </c>
      <c r="D433" s="44" t="s">
        <v>101</v>
      </c>
      <c r="E433" s="44" t="s">
        <v>101</v>
      </c>
      <c r="F433" s="21"/>
      <c r="G433" s="1"/>
    </row>
    <row r="434" spans="1:8">
      <c r="A434" s="138" t="s">
        <v>253</v>
      </c>
      <c r="B434" s="100">
        <f t="shared" si="33"/>
        <v>0</v>
      </c>
      <c r="C434" s="44">
        <v>0</v>
      </c>
      <c r="D434" s="44" t="s">
        <v>101</v>
      </c>
      <c r="E434" s="44" t="s">
        <v>101</v>
      </c>
      <c r="F434" s="21"/>
      <c r="G434" s="1"/>
    </row>
    <row r="435" spans="1:8">
      <c r="A435" s="139" t="s">
        <v>254</v>
      </c>
      <c r="B435" s="100">
        <f t="shared" si="33"/>
        <v>0</v>
      </c>
      <c r="C435" s="43" t="s">
        <v>101</v>
      </c>
      <c r="D435" s="43" t="s">
        <v>101</v>
      </c>
      <c r="E435" s="43" t="s">
        <v>101</v>
      </c>
      <c r="F435" s="21"/>
      <c r="G435" s="1"/>
    </row>
    <row r="436" spans="1:8">
      <c r="A436" s="138" t="s">
        <v>198</v>
      </c>
      <c r="B436" s="100">
        <f t="shared" si="33"/>
        <v>0</v>
      </c>
      <c r="C436" s="44" t="s">
        <v>101</v>
      </c>
      <c r="D436" s="44" t="s">
        <v>101</v>
      </c>
      <c r="E436" s="44" t="s">
        <v>101</v>
      </c>
      <c r="F436" s="21"/>
      <c r="G436" s="1"/>
    </row>
    <row r="437" spans="1:8">
      <c r="A437" s="138" t="s">
        <v>255</v>
      </c>
      <c r="B437" s="100">
        <f t="shared" si="33"/>
        <v>0</v>
      </c>
      <c r="C437" s="100">
        <f>SUM(C430:C436)</f>
        <v>0</v>
      </c>
      <c r="D437" s="100">
        <f t="shared" ref="D437" si="34">SUM(D430:D436)</f>
        <v>0</v>
      </c>
      <c r="E437" s="100">
        <f t="shared" ref="E437" si="35">SUM(E430:E436)</f>
        <v>0</v>
      </c>
      <c r="F437" s="21"/>
      <c r="G437" s="1"/>
    </row>
    <row r="438" spans="1:8">
      <c r="A438" s="24"/>
      <c r="B438" s="24"/>
      <c r="C438" s="24"/>
      <c r="D438" s="24"/>
      <c r="E438" s="24"/>
      <c r="F438" s="24"/>
      <c r="G438" s="24"/>
    </row>
    <row r="439" spans="1:8">
      <c r="A439" s="24"/>
      <c r="B439" s="24"/>
      <c r="C439" s="24"/>
      <c r="D439" s="24"/>
      <c r="E439" s="24"/>
      <c r="F439" s="24"/>
      <c r="G439" s="24"/>
    </row>
    <row r="440" spans="1:8">
      <c r="A440" s="24"/>
      <c r="B440" s="24"/>
      <c r="C440" s="24"/>
      <c r="D440" s="24"/>
      <c r="E440" s="24"/>
      <c r="F440" s="24"/>
      <c r="G440" s="24"/>
    </row>
    <row r="441" spans="1:8">
      <c r="A441" s="24"/>
      <c r="B441" s="24"/>
      <c r="C441" s="24"/>
      <c r="D441" s="24"/>
      <c r="E441" s="24"/>
      <c r="F441" s="24"/>
      <c r="G441" s="24"/>
    </row>
    <row r="442" spans="1:8">
      <c r="A442" s="24"/>
      <c r="B442" s="24"/>
      <c r="C442" s="24"/>
      <c r="D442" s="24"/>
      <c r="E442" s="24"/>
      <c r="F442" s="24"/>
      <c r="G442" s="24"/>
    </row>
    <row r="443" spans="1:8">
      <c r="A443" s="24"/>
      <c r="B443" s="24"/>
      <c r="C443" s="24"/>
      <c r="D443" s="24"/>
      <c r="E443" s="24"/>
      <c r="F443" s="24"/>
      <c r="G443" s="24"/>
      <c r="H443" s="118"/>
    </row>
    <row r="444" spans="1:8">
      <c r="A444" s="24"/>
      <c r="B444" s="24"/>
      <c r="C444" s="24"/>
      <c r="D444" s="24"/>
      <c r="E444" s="24"/>
      <c r="F444" s="24"/>
      <c r="G444" s="24"/>
    </row>
    <row r="445" spans="1:8">
      <c r="A445" s="24"/>
      <c r="B445" s="24"/>
      <c r="C445" s="24"/>
      <c r="D445" s="24"/>
      <c r="E445" s="24"/>
      <c r="F445" s="24"/>
      <c r="G445" s="24"/>
    </row>
    <row r="446" spans="1:8">
      <c r="A446" s="24"/>
      <c r="B446" s="24"/>
      <c r="C446" s="24"/>
      <c r="D446" s="24"/>
      <c r="E446" s="24"/>
      <c r="F446" s="24"/>
      <c r="G446" s="24"/>
    </row>
    <row r="447" spans="1:8">
      <c r="A447" s="24"/>
      <c r="B447" s="24"/>
      <c r="C447" s="24"/>
      <c r="D447" s="24"/>
      <c r="E447" s="24"/>
      <c r="F447" s="24"/>
      <c r="G447" s="24"/>
    </row>
    <row r="448" spans="1:8">
      <c r="A448" s="134" t="s">
        <v>351</v>
      </c>
      <c r="B448" s="135"/>
      <c r="C448" s="135"/>
      <c r="D448" s="135"/>
      <c r="E448" s="135"/>
      <c r="F448" s="73"/>
      <c r="G448" s="73"/>
    </row>
    <row r="449" spans="1:12" ht="30" customHeight="1">
      <c r="A449" s="395" t="s">
        <v>319</v>
      </c>
      <c r="B449" s="395"/>
      <c r="C449" s="395"/>
      <c r="D449" s="395"/>
      <c r="E449" s="395"/>
      <c r="F449" s="395"/>
      <c r="G449" s="395"/>
    </row>
    <row r="450" spans="1:12">
      <c r="A450" s="140"/>
      <c r="B450" s="141" t="s">
        <v>317</v>
      </c>
      <c r="C450" s="141" t="s">
        <v>138</v>
      </c>
      <c r="D450" s="141" t="s">
        <v>139</v>
      </c>
      <c r="E450" s="141" t="s">
        <v>136</v>
      </c>
      <c r="F450" s="1"/>
      <c r="G450" s="1"/>
      <c r="H450" s="119" t="s">
        <v>327</v>
      </c>
      <c r="I450" s="120"/>
      <c r="J450" s="120"/>
      <c r="K450" s="120"/>
      <c r="L450" s="120"/>
    </row>
    <row r="451" spans="1:12">
      <c r="A451" s="142" t="s">
        <v>242</v>
      </c>
      <c r="B451" s="100">
        <f t="shared" ref="B451:B457" si="36">SUM(C451:E451)</f>
        <v>0</v>
      </c>
      <c r="C451" s="46">
        <v>0</v>
      </c>
      <c r="D451" s="46">
        <v>0</v>
      </c>
      <c r="E451" s="46" t="s">
        <v>101</v>
      </c>
      <c r="F451" s="1"/>
      <c r="G451" s="1"/>
      <c r="H451" s="120" t="s">
        <v>328</v>
      </c>
      <c r="I451" s="120"/>
      <c r="J451" s="120"/>
      <c r="K451" s="120"/>
      <c r="L451" s="120"/>
    </row>
    <row r="452" spans="1:12">
      <c r="A452" s="142" t="s">
        <v>243</v>
      </c>
      <c r="B452" s="100">
        <f t="shared" si="36"/>
        <v>0</v>
      </c>
      <c r="C452" s="46">
        <v>0</v>
      </c>
      <c r="D452" s="46" t="s">
        <v>101</v>
      </c>
      <c r="E452" s="46" t="s">
        <v>101</v>
      </c>
      <c r="F452" s="1"/>
      <c r="G452" s="1"/>
      <c r="H452" s="396" t="s">
        <v>329</v>
      </c>
      <c r="I452" s="396"/>
      <c r="J452" s="396"/>
      <c r="K452" s="396"/>
      <c r="L452" s="120" t="str">
        <f>IF((B437+B469)=B154,"YES","ERROR")</f>
        <v>YES</v>
      </c>
    </row>
    <row r="453" spans="1:12">
      <c r="A453" s="143" t="s">
        <v>244</v>
      </c>
      <c r="B453" s="100">
        <f t="shared" si="36"/>
        <v>0</v>
      </c>
      <c r="C453" s="46">
        <v>0</v>
      </c>
      <c r="D453" s="46" t="s">
        <v>101</v>
      </c>
      <c r="E453" s="46" t="s">
        <v>101</v>
      </c>
      <c r="F453" s="1"/>
      <c r="G453" s="1"/>
    </row>
    <row r="454" spans="1:12">
      <c r="A454" s="142" t="s">
        <v>245</v>
      </c>
      <c r="B454" s="100">
        <f t="shared" si="36"/>
        <v>0</v>
      </c>
      <c r="C454" s="46">
        <v>0</v>
      </c>
      <c r="D454" s="46" t="s">
        <v>101</v>
      </c>
      <c r="E454" s="46" t="s">
        <v>101</v>
      </c>
      <c r="F454" s="1"/>
      <c r="G454" s="1"/>
    </row>
    <row r="455" spans="1:12">
      <c r="A455" s="142" t="s">
        <v>246</v>
      </c>
      <c r="B455" s="100">
        <f t="shared" si="36"/>
        <v>0</v>
      </c>
      <c r="C455" s="46">
        <v>0</v>
      </c>
      <c r="D455" s="46" t="s">
        <v>101</v>
      </c>
      <c r="E455" s="46" t="s">
        <v>101</v>
      </c>
      <c r="F455" s="1"/>
      <c r="G455" s="1"/>
    </row>
    <row r="456" spans="1:12">
      <c r="A456" s="143" t="s">
        <v>247</v>
      </c>
      <c r="B456" s="100">
        <f t="shared" si="36"/>
        <v>0</v>
      </c>
      <c r="C456" s="46">
        <v>0</v>
      </c>
      <c r="D456" s="46">
        <v>0</v>
      </c>
      <c r="E456" s="46" t="s">
        <v>101</v>
      </c>
      <c r="F456" s="1"/>
      <c r="G456" s="1"/>
    </row>
    <row r="457" spans="1:12">
      <c r="A457" s="142" t="s">
        <v>248</v>
      </c>
      <c r="B457" s="100">
        <f t="shared" si="36"/>
        <v>0</v>
      </c>
      <c r="C457" s="46">
        <v>0</v>
      </c>
      <c r="D457" s="46">
        <v>0</v>
      </c>
      <c r="E457" s="46">
        <v>0</v>
      </c>
      <c r="F457" s="1"/>
      <c r="G457" s="1"/>
    </row>
    <row r="458" spans="1:12">
      <c r="A458" s="124"/>
      <c r="B458" s="99"/>
      <c r="C458" s="99"/>
      <c r="D458" s="99"/>
      <c r="E458" s="99"/>
      <c r="F458" s="57"/>
      <c r="G458" s="57"/>
    </row>
    <row r="459" spans="1:12">
      <c r="A459" s="386" t="s">
        <v>350</v>
      </c>
      <c r="B459" s="386"/>
      <c r="C459" s="386"/>
      <c r="D459" s="386"/>
      <c r="E459" s="386"/>
      <c r="F459" s="386"/>
      <c r="G459" s="73"/>
    </row>
    <row r="460" spans="1:12" ht="28" customHeight="1">
      <c r="A460" s="387" t="s">
        <v>319</v>
      </c>
      <c r="B460" s="387"/>
      <c r="C460" s="387"/>
      <c r="D460" s="387"/>
      <c r="E460" s="387"/>
      <c r="F460" s="387"/>
      <c r="G460" s="75"/>
    </row>
    <row r="461" spans="1:12">
      <c r="A461" s="140"/>
      <c r="B461" s="141" t="s">
        <v>317</v>
      </c>
      <c r="C461" s="141" t="s">
        <v>138</v>
      </c>
      <c r="D461" s="141" t="s">
        <v>139</v>
      </c>
      <c r="E461" s="141" t="s">
        <v>136</v>
      </c>
      <c r="F461" s="21"/>
      <c r="G461" s="1"/>
    </row>
    <row r="462" spans="1:12">
      <c r="A462" s="142" t="s">
        <v>89</v>
      </c>
      <c r="B462" s="100">
        <f t="shared" ref="B462:B469" si="37">SUM(C462:E462)</f>
        <v>0</v>
      </c>
      <c r="C462" s="46">
        <v>0</v>
      </c>
      <c r="D462" s="46">
        <v>0</v>
      </c>
      <c r="E462" s="46" t="s">
        <v>101</v>
      </c>
      <c r="F462" s="21"/>
      <c r="G462" s="1"/>
      <c r="H462" s="119" t="s">
        <v>326</v>
      </c>
      <c r="I462" s="120"/>
      <c r="J462" s="120"/>
      <c r="K462" s="120"/>
      <c r="L462" s="120"/>
    </row>
    <row r="463" spans="1:12">
      <c r="A463" s="142" t="s">
        <v>250</v>
      </c>
      <c r="B463" s="100">
        <f t="shared" si="37"/>
        <v>0</v>
      </c>
      <c r="C463" s="46">
        <v>0</v>
      </c>
      <c r="D463" s="46">
        <v>0</v>
      </c>
      <c r="E463" s="46" t="s">
        <v>101</v>
      </c>
      <c r="F463" s="21"/>
      <c r="G463" s="1"/>
      <c r="H463" s="120" t="s">
        <v>323</v>
      </c>
      <c r="I463" s="120"/>
      <c r="J463" s="120"/>
      <c r="K463" s="120"/>
      <c r="L463" s="120"/>
    </row>
    <row r="464" spans="1:12">
      <c r="A464" s="143" t="s">
        <v>251</v>
      </c>
      <c r="B464" s="100">
        <f t="shared" si="37"/>
        <v>0</v>
      </c>
      <c r="C464" s="46">
        <v>0</v>
      </c>
      <c r="D464" s="46" t="s">
        <v>101</v>
      </c>
      <c r="E464" s="46" t="s">
        <v>101</v>
      </c>
      <c r="F464" s="21"/>
      <c r="G464" s="1"/>
      <c r="H464" s="396" t="s">
        <v>325</v>
      </c>
      <c r="I464" s="396"/>
      <c r="J464" s="396"/>
      <c r="K464" s="396"/>
      <c r="L464" s="120" t="str">
        <f>IF(B469=(F104-F107),"YES","ERROR")</f>
        <v>YES</v>
      </c>
    </row>
    <row r="465" spans="1:15">
      <c r="A465" s="142" t="s">
        <v>252</v>
      </c>
      <c r="B465" s="100">
        <f t="shared" si="37"/>
        <v>0</v>
      </c>
      <c r="C465" s="46">
        <v>0</v>
      </c>
      <c r="D465" s="46" t="s">
        <v>101</v>
      </c>
      <c r="E465" s="46" t="s">
        <v>101</v>
      </c>
      <c r="F465" s="21"/>
      <c r="G465" s="1"/>
      <c r="H465" s="118" t="s">
        <v>324</v>
      </c>
      <c r="I465" s="103">
        <f>F104-F108</f>
        <v>0</v>
      </c>
    </row>
    <row r="466" spans="1:15">
      <c r="A466" s="142" t="s">
        <v>253</v>
      </c>
      <c r="B466" s="100">
        <f t="shared" si="37"/>
        <v>0</v>
      </c>
      <c r="C466" s="46">
        <v>0</v>
      </c>
      <c r="D466" s="46" t="s">
        <v>101</v>
      </c>
      <c r="E466" s="46" t="s">
        <v>101</v>
      </c>
      <c r="F466" s="21"/>
      <c r="G466" s="1"/>
    </row>
    <row r="467" spans="1:15">
      <c r="A467" s="143" t="s">
        <v>254</v>
      </c>
      <c r="B467" s="100">
        <f t="shared" si="37"/>
        <v>0</v>
      </c>
      <c r="C467" s="45" t="s">
        <v>101</v>
      </c>
      <c r="D467" s="45" t="s">
        <v>101</v>
      </c>
      <c r="E467" s="45" t="s">
        <v>101</v>
      </c>
      <c r="F467" s="21"/>
      <c r="G467" s="1"/>
    </row>
    <row r="468" spans="1:15">
      <c r="A468" s="142" t="s">
        <v>198</v>
      </c>
      <c r="B468" s="100">
        <f t="shared" si="37"/>
        <v>0</v>
      </c>
      <c r="C468" s="46" t="s">
        <v>101</v>
      </c>
      <c r="D468" s="46" t="s">
        <v>101</v>
      </c>
      <c r="E468" s="46" t="s">
        <v>101</v>
      </c>
      <c r="F468" s="21"/>
      <c r="G468" s="1"/>
    </row>
    <row r="469" spans="1:15">
      <c r="A469" s="142" t="s">
        <v>255</v>
      </c>
      <c r="B469" s="100">
        <f t="shared" si="37"/>
        <v>0</v>
      </c>
      <c r="C469" s="100">
        <f>SUM(C462:C468)</f>
        <v>0</v>
      </c>
      <c r="D469" s="100">
        <f t="shared" ref="D469" si="38">SUM(D462:D468)</f>
        <v>0</v>
      </c>
      <c r="E469" s="100">
        <f t="shared" ref="E469" si="39">SUM(E462:E468)</f>
        <v>0</v>
      </c>
      <c r="F469" s="21"/>
      <c r="G469" s="1"/>
    </row>
    <row r="470" spans="1:15" s="34" customFormat="1">
      <c r="A470" s="36"/>
      <c r="B470" s="36"/>
      <c r="C470" s="36"/>
      <c r="D470" s="36"/>
      <c r="E470" s="36"/>
      <c r="F470" s="36"/>
      <c r="G470" s="36"/>
      <c r="H470" s="114"/>
      <c r="I470" s="114"/>
      <c r="J470" s="114"/>
      <c r="K470" s="114"/>
      <c r="L470" s="114"/>
      <c r="M470" s="114"/>
      <c r="N470" s="114"/>
      <c r="O470" s="114"/>
    </row>
    <row r="471" spans="1:15">
      <c r="A471" s="24"/>
      <c r="B471" s="24"/>
      <c r="C471" s="24"/>
      <c r="D471" s="24"/>
      <c r="E471" s="24"/>
      <c r="F471" s="24"/>
      <c r="G471" s="24"/>
    </row>
    <row r="472" spans="1:15" ht="44" customHeight="1">
      <c r="A472" s="24"/>
      <c r="B472" s="24"/>
      <c r="C472" s="24"/>
      <c r="D472" s="24"/>
      <c r="E472" s="24"/>
      <c r="F472" s="24"/>
      <c r="G472" s="24"/>
    </row>
    <row r="473" spans="1:15">
      <c r="A473" s="24"/>
      <c r="B473" s="24"/>
      <c r="C473" s="24"/>
      <c r="D473" s="24"/>
      <c r="E473" s="24"/>
      <c r="F473" s="24"/>
      <c r="G473" s="24"/>
    </row>
    <row r="474" spans="1:15">
      <c r="A474" s="24"/>
      <c r="B474" s="24"/>
      <c r="C474" s="24"/>
      <c r="D474" s="24"/>
      <c r="E474" s="24"/>
      <c r="F474" s="24"/>
      <c r="G474" s="24"/>
    </row>
    <row r="475" spans="1:15">
      <c r="A475" s="24"/>
      <c r="B475" s="24"/>
      <c r="C475" s="24"/>
      <c r="D475" s="24"/>
      <c r="E475" s="24"/>
      <c r="F475" s="24"/>
      <c r="G475" s="24"/>
    </row>
    <row r="476" spans="1:15" ht="18" customHeight="1">
      <c r="A476" s="24"/>
      <c r="B476" s="24"/>
      <c r="C476" s="24"/>
      <c r="D476" s="24"/>
      <c r="E476" s="24"/>
      <c r="F476" s="24"/>
      <c r="G476" s="24"/>
    </row>
    <row r="477" spans="1:15">
      <c r="A477" s="24"/>
      <c r="B477" s="24"/>
      <c r="C477" s="24"/>
      <c r="D477" s="24"/>
      <c r="E477" s="24"/>
      <c r="F477" s="24"/>
      <c r="G477" s="24"/>
    </row>
    <row r="478" spans="1:15">
      <c r="A478" s="24"/>
      <c r="B478" s="24"/>
      <c r="C478" s="24"/>
      <c r="D478" s="24"/>
      <c r="E478" s="24"/>
      <c r="F478" s="24"/>
      <c r="G478" s="24"/>
    </row>
    <row r="479" spans="1:15">
      <c r="A479" s="24"/>
      <c r="B479" s="24"/>
      <c r="C479" s="24"/>
      <c r="D479" s="24"/>
      <c r="E479" s="24"/>
      <c r="F479" s="24"/>
      <c r="G479" s="24"/>
    </row>
    <row r="480" spans="1:15">
      <c r="A480" s="24"/>
      <c r="B480" s="24"/>
      <c r="C480" s="24"/>
      <c r="D480" s="24"/>
      <c r="E480" s="24"/>
      <c r="F480" s="24"/>
      <c r="G480" s="24"/>
    </row>
    <row r="481" spans="1:15">
      <c r="A481" s="24"/>
      <c r="B481" s="24"/>
      <c r="C481" s="24"/>
      <c r="D481" s="24"/>
      <c r="E481" s="24"/>
      <c r="F481" s="24"/>
      <c r="G481" s="24"/>
    </row>
    <row r="482" spans="1:15">
      <c r="A482" s="24"/>
      <c r="B482" s="24"/>
      <c r="C482" s="24"/>
      <c r="D482" s="24"/>
      <c r="E482" s="24"/>
      <c r="F482" s="24"/>
      <c r="G482" s="24"/>
    </row>
    <row r="483" spans="1:15" s="34" customFormat="1">
      <c r="A483" s="36"/>
      <c r="B483" s="36"/>
      <c r="C483" s="36"/>
      <c r="D483" s="36"/>
      <c r="E483" s="36"/>
      <c r="F483" s="36"/>
      <c r="G483" s="36"/>
      <c r="H483" s="114"/>
      <c r="I483" s="114"/>
      <c r="J483" s="114"/>
      <c r="K483" s="114"/>
      <c r="L483" s="114"/>
      <c r="M483" s="114"/>
      <c r="N483" s="114"/>
      <c r="O483" s="114"/>
    </row>
    <row r="484" spans="1:15" s="34" customFormat="1">
      <c r="A484" s="36"/>
      <c r="B484" s="36"/>
      <c r="C484" s="36"/>
      <c r="D484" s="36"/>
      <c r="E484" s="36"/>
      <c r="F484" s="36"/>
      <c r="G484" s="36"/>
      <c r="H484" s="114"/>
      <c r="I484" s="114"/>
      <c r="J484" s="114"/>
      <c r="K484" s="114"/>
      <c r="L484" s="114"/>
      <c r="M484" s="114"/>
      <c r="N484" s="114"/>
      <c r="O484" s="114"/>
    </row>
    <row r="485" spans="1:15" s="34" customFormat="1">
      <c r="A485" s="36"/>
      <c r="B485" s="36"/>
      <c r="C485" s="36"/>
      <c r="D485" s="36"/>
      <c r="E485" s="36"/>
      <c r="F485" s="36"/>
      <c r="G485" s="36"/>
      <c r="H485" s="114"/>
      <c r="I485" s="114"/>
      <c r="J485" s="114"/>
      <c r="K485" s="114"/>
      <c r="L485" s="114"/>
      <c r="M485" s="114"/>
      <c r="N485" s="114"/>
      <c r="O485" s="114"/>
    </row>
    <row r="486" spans="1:15" s="34" customFormat="1">
      <c r="A486" s="36"/>
      <c r="B486" s="36"/>
      <c r="C486" s="36"/>
      <c r="D486" s="36"/>
      <c r="E486" s="36"/>
      <c r="F486" s="36"/>
      <c r="G486" s="36"/>
      <c r="H486" s="114"/>
      <c r="I486" s="114"/>
      <c r="J486" s="114"/>
      <c r="K486" s="114"/>
      <c r="L486" s="114"/>
      <c r="M486" s="114"/>
      <c r="N486" s="114"/>
      <c r="O486" s="114"/>
    </row>
    <row r="487" spans="1:15" s="34" customFormat="1">
      <c r="A487" s="36"/>
      <c r="B487" s="36"/>
      <c r="C487" s="36"/>
      <c r="D487" s="36"/>
      <c r="E487" s="36"/>
      <c r="F487" s="36"/>
      <c r="G487" s="36"/>
      <c r="H487" s="114"/>
      <c r="I487" s="114"/>
      <c r="J487" s="114"/>
      <c r="K487" s="114"/>
      <c r="L487" s="114"/>
      <c r="M487" s="114"/>
      <c r="N487" s="114"/>
      <c r="O487" s="114"/>
    </row>
    <row r="488" spans="1:15" ht="16" thickBot="1">
      <c r="A488" s="24"/>
      <c r="B488" s="24"/>
      <c r="C488" s="24"/>
      <c r="D488" s="24"/>
      <c r="E488" s="24"/>
      <c r="F488" s="24"/>
      <c r="G488" s="24"/>
    </row>
    <row r="489" spans="1:15" ht="29" customHeight="1">
      <c r="A489" s="144" t="s">
        <v>349</v>
      </c>
      <c r="B489" s="410" t="s">
        <v>330</v>
      </c>
      <c r="C489" s="410"/>
      <c r="D489" s="411"/>
      <c r="E489" s="145"/>
      <c r="F489" s="145"/>
      <c r="G489" s="145"/>
      <c r="H489" s="114"/>
      <c r="I489" s="114"/>
      <c r="J489" s="114"/>
      <c r="K489" s="114"/>
      <c r="L489" s="114"/>
      <c r="M489" s="114"/>
      <c r="N489" s="114"/>
      <c r="O489" s="114"/>
    </row>
    <row r="490" spans="1:15">
      <c r="A490" s="397"/>
      <c r="B490" s="390" t="s">
        <v>332</v>
      </c>
      <c r="C490" s="398" t="s">
        <v>438</v>
      </c>
      <c r="D490" s="399" t="s">
        <v>439</v>
      </c>
      <c r="E490" s="57"/>
      <c r="F490" s="57"/>
      <c r="G490" s="57"/>
    </row>
    <row r="491" spans="1:15" ht="53" customHeight="1">
      <c r="A491" s="397"/>
      <c r="B491" s="390"/>
      <c r="C491" s="398"/>
      <c r="D491" s="399"/>
      <c r="E491" s="57"/>
      <c r="F491" s="57"/>
      <c r="G491" s="57"/>
    </row>
    <row r="492" spans="1:15">
      <c r="A492" s="96" t="s">
        <v>334</v>
      </c>
      <c r="B492" s="25">
        <v>0</v>
      </c>
      <c r="C492" s="47">
        <v>0</v>
      </c>
      <c r="D492" s="48">
        <v>0</v>
      </c>
      <c r="E492" s="1"/>
      <c r="F492" s="1"/>
      <c r="G492" s="1"/>
      <c r="H492" s="119" t="s">
        <v>354</v>
      </c>
      <c r="I492" s="120"/>
      <c r="J492" s="120"/>
      <c r="K492" s="120"/>
      <c r="L492" s="120"/>
    </row>
    <row r="493" spans="1:15">
      <c r="A493" s="96" t="s">
        <v>336</v>
      </c>
      <c r="B493" s="25">
        <v>0</v>
      </c>
      <c r="C493" s="47">
        <v>0</v>
      </c>
      <c r="D493" s="48">
        <v>0</v>
      </c>
      <c r="E493" s="1"/>
      <c r="F493" s="1"/>
      <c r="G493" s="1"/>
      <c r="H493" s="120" t="s">
        <v>355</v>
      </c>
      <c r="I493" s="120"/>
      <c r="J493" s="120"/>
      <c r="K493" s="120"/>
      <c r="L493" s="120"/>
    </row>
    <row r="494" spans="1:15">
      <c r="A494" s="96" t="s">
        <v>337</v>
      </c>
      <c r="B494" s="25">
        <v>0</v>
      </c>
      <c r="C494" s="47">
        <v>0</v>
      </c>
      <c r="D494" s="48">
        <v>0</v>
      </c>
      <c r="E494" s="1"/>
      <c r="F494" s="1"/>
      <c r="G494" s="1"/>
      <c r="H494" s="396" t="s">
        <v>359</v>
      </c>
      <c r="I494" s="396"/>
      <c r="J494" s="396"/>
      <c r="K494" s="396"/>
      <c r="L494" s="120" t="str">
        <f>IF(B502=F105,"YES","ERROR")</f>
        <v>YES</v>
      </c>
    </row>
    <row r="495" spans="1:15">
      <c r="A495" s="96" t="s">
        <v>339</v>
      </c>
      <c r="B495" s="25">
        <v>0</v>
      </c>
      <c r="C495" s="47">
        <v>0</v>
      </c>
      <c r="D495" s="48">
        <v>0</v>
      </c>
      <c r="E495" s="1"/>
      <c r="F495" s="1"/>
      <c r="G495" s="1"/>
      <c r="H495" s="103" t="s">
        <v>356</v>
      </c>
      <c r="L495" s="103" t="str">
        <f>IF(B502=B150,"YES","ERROR")</f>
        <v>YES</v>
      </c>
    </row>
    <row r="496" spans="1:15">
      <c r="A496" s="96" t="s">
        <v>341</v>
      </c>
      <c r="B496" s="25">
        <v>0</v>
      </c>
      <c r="C496" s="47">
        <v>0</v>
      </c>
      <c r="D496" s="48">
        <v>0</v>
      </c>
      <c r="E496" s="1"/>
      <c r="F496" s="1"/>
      <c r="G496" s="1"/>
      <c r="H496" s="103" t="s">
        <v>357</v>
      </c>
      <c r="L496" s="103" t="str">
        <f>IF((C502+D502)=B150, "YES","ERROR")</f>
        <v>YES</v>
      </c>
    </row>
    <row r="497" spans="1:15">
      <c r="A497" s="96" t="s">
        <v>343</v>
      </c>
      <c r="B497" s="25">
        <v>0</v>
      </c>
      <c r="C497" s="47">
        <v>0</v>
      </c>
      <c r="D497" s="48">
        <v>0</v>
      </c>
      <c r="E497" s="1"/>
      <c r="F497" s="1"/>
      <c r="G497" s="1"/>
      <c r="H497" s="103" t="s">
        <v>361</v>
      </c>
      <c r="L497" s="103" t="str">
        <f>IF(D502=C437,"YES","ERROR")</f>
        <v>YES</v>
      </c>
    </row>
    <row r="498" spans="1:15">
      <c r="A498" s="96" t="s">
        <v>344</v>
      </c>
      <c r="B498" s="25">
        <v>0</v>
      </c>
      <c r="C498" s="47">
        <v>0</v>
      </c>
      <c r="D498" s="48">
        <v>0</v>
      </c>
      <c r="E498" s="1"/>
      <c r="F498" s="1"/>
      <c r="G498" s="1"/>
      <c r="H498" s="103" t="s">
        <v>358</v>
      </c>
      <c r="L498" s="103" t="str">
        <f>IF(C502=C469,"YES","ERROR")</f>
        <v>YES</v>
      </c>
    </row>
    <row r="499" spans="1:15">
      <c r="A499" s="96" t="s">
        <v>346</v>
      </c>
      <c r="B499" s="25">
        <v>0</v>
      </c>
      <c r="C499" s="47">
        <v>0</v>
      </c>
      <c r="D499" s="48">
        <v>0</v>
      </c>
      <c r="E499" s="1"/>
      <c r="F499" s="1"/>
      <c r="G499" s="1"/>
      <c r="H499" s="103" t="s">
        <v>362</v>
      </c>
      <c r="L499" s="103" t="str">
        <f>IF(B502=(C502+D502),"YES","ERROR")</f>
        <v>YES</v>
      </c>
    </row>
    <row r="500" spans="1:15">
      <c r="A500" s="96" t="s">
        <v>140</v>
      </c>
      <c r="B500" s="25" t="s">
        <v>101</v>
      </c>
      <c r="C500" s="47">
        <v>0</v>
      </c>
      <c r="D500" s="48">
        <v>0</v>
      </c>
      <c r="E500" s="1"/>
      <c r="F500" s="1"/>
      <c r="G500" s="1"/>
    </row>
    <row r="501" spans="1:15">
      <c r="A501" s="96" t="s">
        <v>198</v>
      </c>
      <c r="B501" s="25">
        <v>0</v>
      </c>
      <c r="C501" s="47">
        <v>0</v>
      </c>
      <c r="D501" s="48" t="s">
        <v>101</v>
      </c>
      <c r="E501" s="21"/>
      <c r="F501" s="21"/>
      <c r="G501" s="21"/>
      <c r="H501" s="114"/>
      <c r="I501" s="114"/>
      <c r="J501" s="114"/>
      <c r="K501" s="114"/>
      <c r="L501" s="114"/>
      <c r="M501" s="114"/>
      <c r="N501" s="114"/>
      <c r="O501" s="114"/>
    </row>
    <row r="502" spans="1:15" s="51" customFormat="1">
      <c r="A502" s="96" t="s">
        <v>65</v>
      </c>
      <c r="B502" s="91">
        <f>SUM(B492:B501)</f>
        <v>0</v>
      </c>
      <c r="C502" s="91">
        <f>SUM(C492:C501)</f>
        <v>0</v>
      </c>
      <c r="D502" s="91">
        <f>SUM(D492:D501)</f>
        <v>0</v>
      </c>
      <c r="E502" s="49"/>
      <c r="F502" s="49"/>
      <c r="G502" s="49"/>
      <c r="H502" s="121"/>
      <c r="I502" s="121"/>
      <c r="J502" s="121"/>
      <c r="K502" s="121"/>
      <c r="L502" s="121"/>
      <c r="M502" s="121"/>
      <c r="N502" s="121"/>
      <c r="O502" s="121"/>
    </row>
    <row r="503" spans="1:15" ht="15" customHeight="1"/>
    <row r="504" spans="1:15" ht="23" customHeight="1"/>
    <row r="505" spans="1:15">
      <c r="A505" s="405" t="s">
        <v>363</v>
      </c>
      <c r="B505" s="406"/>
      <c r="C505" s="409" t="s">
        <v>331</v>
      </c>
      <c r="D505" s="409" t="s">
        <v>440</v>
      </c>
      <c r="E505" s="409" t="s">
        <v>441</v>
      </c>
      <c r="F505" s="145"/>
      <c r="G505" s="145"/>
      <c r="H505" s="119" t="s">
        <v>364</v>
      </c>
      <c r="I505" s="120"/>
      <c r="J505" s="120"/>
      <c r="K505" s="120"/>
      <c r="L505" s="120"/>
    </row>
    <row r="506" spans="1:15" ht="26" customHeight="1">
      <c r="A506" s="407"/>
      <c r="B506" s="408"/>
      <c r="C506" s="409"/>
      <c r="D506" s="409"/>
      <c r="E506" s="409"/>
      <c r="F506" s="145"/>
      <c r="G506" s="145"/>
      <c r="H506" s="120" t="s">
        <v>355</v>
      </c>
      <c r="I506" s="120"/>
      <c r="J506" s="120"/>
      <c r="K506" s="120"/>
      <c r="L506" s="120"/>
    </row>
    <row r="507" spans="1:15" ht="24" customHeight="1">
      <c r="A507" s="146" t="s">
        <v>333</v>
      </c>
      <c r="B507" s="52"/>
      <c r="C507" s="25">
        <v>0</v>
      </c>
      <c r="D507" s="47">
        <v>0</v>
      </c>
      <c r="E507" s="48">
        <v>0</v>
      </c>
      <c r="F507" s="1"/>
      <c r="G507" s="1"/>
      <c r="H507" s="396" t="s">
        <v>365</v>
      </c>
      <c r="I507" s="396"/>
      <c r="J507" s="396"/>
      <c r="K507" s="396"/>
      <c r="L507" s="120" t="str">
        <f>IF(C513=B502,"YES","ERROR")</f>
        <v>YES</v>
      </c>
    </row>
    <row r="508" spans="1:15" ht="20" customHeight="1">
      <c r="A508" s="146" t="s">
        <v>335</v>
      </c>
      <c r="B508" s="52"/>
      <c r="C508" s="25">
        <v>0</v>
      </c>
      <c r="D508" s="47">
        <v>0</v>
      </c>
      <c r="E508" s="48">
        <v>0</v>
      </c>
      <c r="F508" s="1"/>
      <c r="G508" s="1"/>
      <c r="H508" s="103" t="s">
        <v>367</v>
      </c>
      <c r="L508" s="103" t="str">
        <f>IF(D513=C502,"YES","ERROR")</f>
        <v>YES</v>
      </c>
    </row>
    <row r="509" spans="1:15" ht="22" customHeight="1">
      <c r="A509" s="146" t="s">
        <v>338</v>
      </c>
      <c r="B509" s="52"/>
      <c r="C509" s="25">
        <v>0</v>
      </c>
      <c r="D509" s="47">
        <v>0</v>
      </c>
      <c r="E509" s="48">
        <v>0</v>
      </c>
      <c r="F509" s="1"/>
      <c r="G509" s="1"/>
      <c r="H509" s="103" t="s">
        <v>366</v>
      </c>
      <c r="L509" s="103" t="str">
        <f>IF(E513=D502,"YES","ERROR")</f>
        <v>YES</v>
      </c>
    </row>
    <row r="510" spans="1:15" ht="15" customHeight="1">
      <c r="A510" s="146" t="s">
        <v>340</v>
      </c>
      <c r="B510" s="52"/>
      <c r="C510" s="25">
        <v>0</v>
      </c>
      <c r="D510" s="47">
        <v>0</v>
      </c>
      <c r="E510" s="48">
        <v>0</v>
      </c>
      <c r="F510" s="1"/>
      <c r="G510" s="1"/>
      <c r="H510" s="103" t="s">
        <v>362</v>
      </c>
      <c r="L510" s="103" t="str">
        <f>IF(C513=(D513+E513),"YES","ERROR")</f>
        <v>YES</v>
      </c>
    </row>
    <row r="511" spans="1:15" ht="24">
      <c r="A511" s="146" t="s">
        <v>342</v>
      </c>
      <c r="B511" s="52"/>
      <c r="C511" s="25" t="s">
        <v>101</v>
      </c>
      <c r="D511" s="47" t="s">
        <v>101</v>
      </c>
      <c r="E511" s="48" t="s">
        <v>101</v>
      </c>
      <c r="F511" s="1"/>
      <c r="G511" s="1"/>
    </row>
    <row r="512" spans="1:15" ht="32" customHeight="1">
      <c r="A512" s="146" t="s">
        <v>345</v>
      </c>
      <c r="B512" s="52"/>
      <c r="C512" s="25">
        <v>0</v>
      </c>
      <c r="D512" s="47" t="s">
        <v>101</v>
      </c>
      <c r="E512" s="48" t="s">
        <v>101</v>
      </c>
      <c r="F512" s="1"/>
      <c r="G512" s="1"/>
    </row>
    <row r="513" spans="1:7">
      <c r="A513" s="146" t="s">
        <v>347</v>
      </c>
      <c r="B513" s="52"/>
      <c r="C513" s="91">
        <f>SUM(C507:C512)</f>
        <v>0</v>
      </c>
      <c r="D513" s="91">
        <f>SUM(D507:D512)</f>
        <v>0</v>
      </c>
      <c r="E513" s="91">
        <f>SUM(E507:E512)</f>
        <v>0</v>
      </c>
      <c r="F513" s="1"/>
      <c r="G513" s="1"/>
    </row>
    <row r="514" spans="1:7" ht="28">
      <c r="A514" s="147" t="s">
        <v>348</v>
      </c>
      <c r="B514" s="53"/>
      <c r="C514" s="148"/>
      <c r="D514" s="308">
        <f>SUM(D507:D512)-D511</f>
        <v>0</v>
      </c>
      <c r="E514" s="308">
        <f>SUM(E507:E512)-E511</f>
        <v>0</v>
      </c>
      <c r="F514" s="1"/>
      <c r="G514" s="1"/>
    </row>
    <row r="515" spans="1:7">
      <c r="A515" s="24"/>
      <c r="B515" s="24"/>
      <c r="C515" s="24"/>
      <c r="D515" s="24"/>
      <c r="E515" s="24"/>
      <c r="F515" s="24"/>
      <c r="G515" s="24"/>
    </row>
    <row r="516" spans="1:7">
      <c r="A516" s="24"/>
      <c r="B516" s="24"/>
      <c r="C516" s="24"/>
      <c r="D516" s="24"/>
      <c r="E516" s="24"/>
      <c r="F516" s="24"/>
      <c r="G516" s="24"/>
    </row>
    <row r="517" spans="1:7">
      <c r="A517" s="24"/>
      <c r="B517" s="24"/>
      <c r="C517" s="24"/>
      <c r="D517" s="24"/>
      <c r="E517" s="24"/>
      <c r="F517" s="24"/>
      <c r="G517" s="24"/>
    </row>
    <row r="518" spans="1:7">
      <c r="A518" s="24"/>
      <c r="B518" s="24"/>
      <c r="C518" s="24"/>
      <c r="D518" s="24"/>
      <c r="E518" s="24"/>
      <c r="F518" s="24"/>
      <c r="G518" s="24"/>
    </row>
    <row r="519" spans="1:7">
      <c r="A519" s="24"/>
      <c r="B519" s="24"/>
      <c r="C519" s="24"/>
      <c r="D519" s="24"/>
      <c r="E519" s="24"/>
      <c r="F519" s="24"/>
      <c r="G519" s="24"/>
    </row>
    <row r="520" spans="1:7">
      <c r="A520" s="24"/>
      <c r="B520" s="24"/>
      <c r="C520" s="24"/>
      <c r="D520" s="24"/>
      <c r="E520" s="24"/>
      <c r="F520" s="24"/>
      <c r="G520" s="24"/>
    </row>
    <row r="521" spans="1:7">
      <c r="A521" s="24"/>
      <c r="B521" s="24"/>
      <c r="C521" s="24"/>
      <c r="D521" s="24"/>
      <c r="E521" s="24"/>
      <c r="F521" s="24"/>
      <c r="G521" s="24"/>
    </row>
    <row r="522" spans="1:7">
      <c r="A522" s="24"/>
      <c r="B522" s="24"/>
      <c r="C522" s="24"/>
      <c r="D522" s="24"/>
      <c r="E522" s="24"/>
      <c r="F522" s="24"/>
      <c r="G522" s="24"/>
    </row>
    <row r="523" spans="1:7">
      <c r="A523" s="24"/>
      <c r="B523" s="24"/>
      <c r="C523" s="24"/>
      <c r="D523" s="24"/>
      <c r="E523" s="24"/>
      <c r="F523" s="24"/>
      <c r="G523" s="24"/>
    </row>
    <row r="524" spans="1:7">
      <c r="A524" s="24"/>
      <c r="B524" s="24"/>
      <c r="C524" s="24"/>
      <c r="D524" s="24"/>
      <c r="E524" s="24"/>
      <c r="F524" s="24"/>
      <c r="G524" s="24"/>
    </row>
    <row r="525" spans="1:7">
      <c r="A525" s="24"/>
      <c r="B525" s="24"/>
      <c r="C525" s="24"/>
      <c r="D525" s="24"/>
      <c r="E525" s="24"/>
      <c r="F525" s="24"/>
      <c r="G525" s="24"/>
    </row>
    <row r="526" spans="1:7">
      <c r="A526" s="24"/>
      <c r="B526" s="24"/>
      <c r="C526" s="24"/>
      <c r="D526" s="24"/>
      <c r="E526" s="24"/>
      <c r="F526" s="24"/>
      <c r="G526" s="24"/>
    </row>
    <row r="527" spans="1:7">
      <c r="A527" s="24"/>
      <c r="B527" s="24"/>
      <c r="C527" s="24"/>
      <c r="D527" s="24"/>
      <c r="E527" s="24"/>
      <c r="F527" s="24"/>
      <c r="G527" s="24"/>
    </row>
    <row r="528" spans="1:7">
      <c r="A528" s="24"/>
      <c r="B528" s="24"/>
      <c r="C528" s="24"/>
      <c r="D528" s="24"/>
      <c r="E528" s="24"/>
      <c r="F528" s="24"/>
      <c r="G528" s="24"/>
    </row>
    <row r="529" spans="1:7">
      <c r="A529" s="24"/>
      <c r="B529" s="24"/>
      <c r="C529" s="24"/>
      <c r="D529" s="24"/>
      <c r="E529" s="24"/>
      <c r="F529" s="24"/>
      <c r="G529" s="24"/>
    </row>
    <row r="530" spans="1:7">
      <c r="A530" s="24"/>
      <c r="B530" s="24"/>
      <c r="C530" s="24"/>
      <c r="D530" s="24"/>
      <c r="E530" s="24"/>
      <c r="F530" s="24"/>
      <c r="G530" s="24"/>
    </row>
    <row r="531" spans="1:7">
      <c r="A531" s="24"/>
      <c r="B531" s="24"/>
      <c r="C531" s="24"/>
      <c r="D531" s="24"/>
      <c r="E531" s="24"/>
      <c r="F531" s="24"/>
      <c r="G531" s="24"/>
    </row>
    <row r="532" spans="1:7">
      <c r="A532" s="24"/>
      <c r="B532" s="24"/>
      <c r="C532" s="24"/>
      <c r="D532" s="24"/>
      <c r="E532" s="24"/>
      <c r="F532" s="24"/>
      <c r="G532" s="24"/>
    </row>
    <row r="533" spans="1:7">
      <c r="A533" s="24"/>
      <c r="B533" s="24"/>
      <c r="C533" s="24"/>
      <c r="D533" s="24"/>
      <c r="E533" s="24"/>
      <c r="F533" s="24"/>
      <c r="G533" s="24"/>
    </row>
    <row r="534" spans="1:7">
      <c r="A534" s="24"/>
      <c r="B534" s="24"/>
      <c r="C534" s="24"/>
      <c r="D534" s="24"/>
      <c r="E534" s="24"/>
      <c r="F534" s="24"/>
      <c r="G534" s="24"/>
    </row>
    <row r="535" spans="1:7">
      <c r="A535" s="24"/>
      <c r="B535" s="24"/>
      <c r="C535" s="24"/>
      <c r="D535" s="24"/>
      <c r="E535" s="24"/>
      <c r="F535" s="24"/>
      <c r="G535" s="24"/>
    </row>
    <row r="536" spans="1:7">
      <c r="A536" s="24"/>
      <c r="B536" s="24"/>
      <c r="C536" s="24"/>
      <c r="D536" s="24"/>
      <c r="E536" s="24"/>
      <c r="F536" s="24"/>
      <c r="G536" s="24"/>
    </row>
    <row r="537" spans="1:7">
      <c r="A537" s="24"/>
      <c r="B537" s="24"/>
      <c r="C537" s="24"/>
      <c r="D537" s="24"/>
      <c r="E537" s="24"/>
      <c r="F537" s="24"/>
      <c r="G537" s="24"/>
    </row>
    <row r="538" spans="1:7">
      <c r="A538" s="24"/>
      <c r="B538" s="24"/>
      <c r="C538" s="24"/>
      <c r="D538" s="24"/>
      <c r="E538" s="24"/>
      <c r="F538" s="24"/>
      <c r="G538" s="24"/>
    </row>
    <row r="539" spans="1:7">
      <c r="A539" s="24"/>
      <c r="B539" s="24"/>
      <c r="C539" s="24"/>
      <c r="D539" s="24"/>
      <c r="E539" s="24"/>
      <c r="F539" s="24"/>
      <c r="G539" s="24"/>
    </row>
    <row r="540" spans="1:7">
      <c r="A540" s="24"/>
      <c r="B540" s="24"/>
      <c r="C540" s="24"/>
      <c r="D540" s="24"/>
      <c r="E540" s="24"/>
      <c r="F540" s="24"/>
      <c r="G540" s="24"/>
    </row>
    <row r="541" spans="1:7">
      <c r="A541" s="24"/>
      <c r="B541" s="24"/>
      <c r="C541" s="24"/>
      <c r="D541" s="24"/>
      <c r="E541" s="24"/>
      <c r="F541" s="24"/>
      <c r="G541" s="24"/>
    </row>
    <row r="542" spans="1:7">
      <c r="A542" s="24"/>
      <c r="B542" s="24"/>
      <c r="C542" s="24"/>
      <c r="D542" s="24"/>
      <c r="E542" s="24"/>
      <c r="F542" s="24"/>
      <c r="G542" s="24"/>
    </row>
    <row r="543" spans="1:7">
      <c r="A543" s="24"/>
      <c r="B543" s="24"/>
      <c r="C543" s="24"/>
      <c r="D543" s="24"/>
      <c r="E543" s="24"/>
      <c r="F543" s="24"/>
      <c r="G543" s="24"/>
    </row>
    <row r="544" spans="1:7">
      <c r="A544" s="24"/>
      <c r="B544" s="24"/>
      <c r="C544" s="24"/>
      <c r="D544" s="24"/>
      <c r="E544" s="24"/>
      <c r="F544" s="24"/>
      <c r="G544" s="24"/>
    </row>
    <row r="545" spans="1:7">
      <c r="A545" s="24"/>
      <c r="B545" s="24"/>
      <c r="C545" s="24"/>
      <c r="D545" s="24"/>
      <c r="E545" s="24"/>
      <c r="F545" s="24"/>
      <c r="G545" s="24"/>
    </row>
    <row r="546" spans="1:7">
      <c r="A546" s="24"/>
      <c r="B546" s="24"/>
      <c r="C546" s="24"/>
      <c r="D546" s="24"/>
      <c r="E546" s="24"/>
      <c r="F546" s="24"/>
      <c r="G546" s="24"/>
    </row>
    <row r="547" spans="1:7">
      <c r="A547" s="24"/>
      <c r="B547" s="24"/>
      <c r="C547" s="24"/>
      <c r="D547" s="24"/>
      <c r="E547" s="24"/>
      <c r="F547" s="24"/>
      <c r="G547" s="24"/>
    </row>
    <row r="548" spans="1:7">
      <c r="A548" s="24"/>
      <c r="B548" s="24"/>
      <c r="C548" s="24"/>
      <c r="D548" s="24"/>
      <c r="E548" s="24"/>
      <c r="F548" s="24"/>
      <c r="G548" s="24"/>
    </row>
    <row r="549" spans="1:7">
      <c r="A549" s="24"/>
      <c r="B549" s="24"/>
      <c r="C549" s="24"/>
      <c r="D549" s="24"/>
      <c r="E549" s="24"/>
      <c r="F549" s="24"/>
      <c r="G549" s="24"/>
    </row>
    <row r="550" spans="1:7">
      <c r="A550" s="24"/>
      <c r="B550" s="24"/>
      <c r="C550" s="24"/>
      <c r="D550" s="24"/>
      <c r="E550" s="24"/>
      <c r="F550" s="24"/>
      <c r="G550" s="24"/>
    </row>
    <row r="551" spans="1:7">
      <c r="A551" s="24"/>
      <c r="B551" s="24"/>
      <c r="C551" s="24"/>
      <c r="D551" s="24"/>
      <c r="E551" s="24"/>
      <c r="F551" s="24"/>
      <c r="G551" s="24"/>
    </row>
    <row r="552" spans="1:7">
      <c r="A552" s="24"/>
      <c r="B552" s="24"/>
      <c r="C552" s="24"/>
      <c r="D552" s="24"/>
      <c r="E552" s="24"/>
      <c r="F552" s="24"/>
      <c r="G552" s="24"/>
    </row>
    <row r="553" spans="1:7">
      <c r="A553" s="24"/>
      <c r="B553" s="24"/>
      <c r="C553" s="24"/>
      <c r="D553" s="24"/>
      <c r="E553" s="24"/>
      <c r="F553" s="24"/>
      <c r="G553" s="24"/>
    </row>
    <row r="554" spans="1:7">
      <c r="A554" s="24"/>
      <c r="B554" s="24"/>
      <c r="C554" s="24"/>
      <c r="D554" s="24"/>
      <c r="E554" s="24"/>
      <c r="F554" s="24"/>
      <c r="G554" s="24"/>
    </row>
    <row r="555" spans="1:7">
      <c r="A555" s="24"/>
      <c r="B555" s="24"/>
      <c r="C555" s="24"/>
      <c r="D555" s="24"/>
      <c r="E555" s="24"/>
      <c r="F555" s="24"/>
      <c r="G555" s="24"/>
    </row>
    <row r="556" spans="1:7">
      <c r="A556" s="24"/>
      <c r="B556" s="24"/>
      <c r="C556" s="24"/>
      <c r="D556" s="24"/>
      <c r="E556" s="24"/>
      <c r="F556" s="24"/>
      <c r="G556" s="24"/>
    </row>
    <row r="557" spans="1:7">
      <c r="A557" s="24"/>
      <c r="B557" s="24"/>
      <c r="C557" s="24"/>
      <c r="D557" s="24"/>
      <c r="E557" s="24"/>
      <c r="F557" s="24"/>
      <c r="G557" s="24"/>
    </row>
    <row r="558" spans="1:7">
      <c r="A558" s="24"/>
      <c r="B558" s="24"/>
      <c r="C558" s="24"/>
      <c r="D558" s="24"/>
      <c r="E558" s="24"/>
      <c r="F558" s="24"/>
      <c r="G558" s="24"/>
    </row>
    <row r="559" spans="1:7">
      <c r="A559" s="24"/>
      <c r="B559" s="24"/>
      <c r="C559" s="24"/>
      <c r="D559" s="24"/>
      <c r="E559" s="24"/>
      <c r="F559" s="24"/>
      <c r="G559" s="24"/>
    </row>
    <row r="560" spans="1:7">
      <c r="A560" s="24"/>
      <c r="B560" s="24"/>
      <c r="C560" s="24"/>
      <c r="D560" s="24"/>
      <c r="E560" s="24"/>
      <c r="F560" s="24"/>
      <c r="G560" s="24"/>
    </row>
    <row r="561" spans="1:7">
      <c r="A561" s="24"/>
      <c r="B561" s="24"/>
      <c r="C561" s="24"/>
      <c r="D561" s="24"/>
      <c r="E561" s="24"/>
      <c r="F561" s="24"/>
      <c r="G561" s="24"/>
    </row>
    <row r="562" spans="1:7">
      <c r="A562" s="24"/>
      <c r="B562" s="24"/>
      <c r="C562" s="24"/>
      <c r="D562" s="24"/>
      <c r="E562" s="24"/>
      <c r="F562" s="24"/>
      <c r="G562" s="24"/>
    </row>
    <row r="563" spans="1:7">
      <c r="A563" s="24"/>
      <c r="B563" s="24"/>
      <c r="C563" s="24"/>
      <c r="D563" s="24"/>
      <c r="E563" s="24"/>
      <c r="F563" s="24"/>
      <c r="G563" s="24"/>
    </row>
    <row r="564" spans="1:7">
      <c r="F564" s="24"/>
      <c r="G564" s="24"/>
    </row>
    <row r="565" spans="1:7">
      <c r="F565" s="24"/>
      <c r="G565" s="24"/>
    </row>
  </sheetData>
  <sheetProtection password="F419" sheet="1" objects="1" scenarios="1" selectLockedCells="1"/>
  <dataConsolidate/>
  <mergeCells count="352">
    <mergeCell ref="H154:O154"/>
    <mergeCell ref="H507:K507"/>
    <mergeCell ref="A490:A491"/>
    <mergeCell ref="B490:B491"/>
    <mergeCell ref="C490:C491"/>
    <mergeCell ref="D490:D491"/>
    <mergeCell ref="H90:O90"/>
    <mergeCell ref="A345:G345"/>
    <mergeCell ref="A356:G356"/>
    <mergeCell ref="A372:G372"/>
    <mergeCell ref="A382:G382"/>
    <mergeCell ref="H494:K494"/>
    <mergeCell ref="A505:B506"/>
    <mergeCell ref="C505:C506"/>
    <mergeCell ref="D505:D506"/>
    <mergeCell ref="E505:E506"/>
    <mergeCell ref="B489:D489"/>
    <mergeCell ref="H464:K464"/>
    <mergeCell ref="F104:G104"/>
    <mergeCell ref="F105:G105"/>
    <mergeCell ref="F106:G106"/>
    <mergeCell ref="F107:G107"/>
    <mergeCell ref="H452:K452"/>
    <mergeCell ref="A427:F427"/>
    <mergeCell ref="A428:F428"/>
    <mergeCell ref="A460:F460"/>
    <mergeCell ref="H432:K432"/>
    <mergeCell ref="A313:F313"/>
    <mergeCell ref="A323:F323"/>
    <mergeCell ref="A324:F324"/>
    <mergeCell ref="A336:F336"/>
    <mergeCell ref="A337:F337"/>
    <mergeCell ref="H282:K282"/>
    <mergeCell ref="H304:K304"/>
    <mergeCell ref="A312:F312"/>
    <mergeCell ref="A383:F383"/>
    <mergeCell ref="H384:K384"/>
    <mergeCell ref="A357:F357"/>
    <mergeCell ref="A407:E407"/>
    <mergeCell ref="A408:E408"/>
    <mergeCell ref="H410:K410"/>
    <mergeCell ref="A346:F346"/>
    <mergeCell ref="H328:K328"/>
    <mergeCell ref="H350:K350"/>
    <mergeCell ref="A417:G417"/>
    <mergeCell ref="A449:G449"/>
    <mergeCell ref="A459:F459"/>
    <mergeCell ref="H168:O168"/>
    <mergeCell ref="A260:F260"/>
    <mergeCell ref="A276:F276"/>
    <mergeCell ref="A277:F277"/>
    <mergeCell ref="A299:F299"/>
    <mergeCell ref="A300:F300"/>
    <mergeCell ref="D238:E238"/>
    <mergeCell ref="D239:E239"/>
    <mergeCell ref="A242:F242"/>
    <mergeCell ref="A243:F243"/>
    <mergeCell ref="D229:E229"/>
    <mergeCell ref="D240:E240"/>
    <mergeCell ref="D233:E233"/>
    <mergeCell ref="D234:E234"/>
    <mergeCell ref="D235:E235"/>
    <mergeCell ref="D236:E236"/>
    <mergeCell ref="D237:E237"/>
    <mergeCell ref="D227:E227"/>
    <mergeCell ref="D228:E228"/>
    <mergeCell ref="A231:F231"/>
    <mergeCell ref="A232:F232"/>
    <mergeCell ref="A259:F259"/>
    <mergeCell ref="D222:E222"/>
    <mergeCell ref="D223:E223"/>
    <mergeCell ref="D224:E224"/>
    <mergeCell ref="D225:E225"/>
    <mergeCell ref="D226:E226"/>
    <mergeCell ref="A201:F201"/>
    <mergeCell ref="A209:F209"/>
    <mergeCell ref="H202:M202"/>
    <mergeCell ref="H203:M203"/>
    <mergeCell ref="H209:O210"/>
    <mergeCell ref="E195:G195"/>
    <mergeCell ref="E196:G196"/>
    <mergeCell ref="E197:G197"/>
    <mergeCell ref="E198:G198"/>
    <mergeCell ref="A200:F200"/>
    <mergeCell ref="A221:F221"/>
    <mergeCell ref="E187:G187"/>
    <mergeCell ref="E189:G189"/>
    <mergeCell ref="E190:G190"/>
    <mergeCell ref="E191:G191"/>
    <mergeCell ref="E192:G192"/>
    <mergeCell ref="C187:D187"/>
    <mergeCell ref="A186:G186"/>
    <mergeCell ref="A220:F220"/>
    <mergeCell ref="A194:D194"/>
    <mergeCell ref="A188:G188"/>
    <mergeCell ref="A193:G193"/>
    <mergeCell ref="H145:O145"/>
    <mergeCell ref="H146:M146"/>
    <mergeCell ref="H147:M147"/>
    <mergeCell ref="A156:G156"/>
    <mergeCell ref="A146:G146"/>
    <mergeCell ref="H151:O151"/>
    <mergeCell ref="H152:O152"/>
    <mergeCell ref="H153:O153"/>
    <mergeCell ref="A23:B23"/>
    <mergeCell ref="A24:B24"/>
    <mergeCell ref="A97:G97"/>
    <mergeCell ref="H68:O71"/>
    <mergeCell ref="F130:G130"/>
    <mergeCell ref="F131:G131"/>
    <mergeCell ref="F132:G132"/>
    <mergeCell ref="F133:G133"/>
    <mergeCell ref="F134:G134"/>
    <mergeCell ref="F125:G125"/>
    <mergeCell ref="F126:G126"/>
    <mergeCell ref="F127:G127"/>
    <mergeCell ref="F128:G128"/>
    <mergeCell ref="F129:G129"/>
    <mergeCell ref="F120:G120"/>
    <mergeCell ref="F121:G121"/>
    <mergeCell ref="F167:G167"/>
    <mergeCell ref="E162:E163"/>
    <mergeCell ref="D162:D163"/>
    <mergeCell ref="C162:C163"/>
    <mergeCell ref="F171:G172"/>
    <mergeCell ref="F173:G173"/>
    <mergeCell ref="C176:C177"/>
    <mergeCell ref="D176:D177"/>
    <mergeCell ref="E176:E177"/>
    <mergeCell ref="F176:G177"/>
    <mergeCell ref="A175:G175"/>
    <mergeCell ref="A170:G170"/>
    <mergeCell ref="A176:A177"/>
    <mergeCell ref="B176:B177"/>
    <mergeCell ref="F159:G159"/>
    <mergeCell ref="F162:G163"/>
    <mergeCell ref="F164:G164"/>
    <mergeCell ref="F165:G165"/>
    <mergeCell ref="F166:G166"/>
    <mergeCell ref="A161:G161"/>
    <mergeCell ref="F150:G150"/>
    <mergeCell ref="F151:G151"/>
    <mergeCell ref="F152:G152"/>
    <mergeCell ref="F153:G153"/>
    <mergeCell ref="F154:G154"/>
    <mergeCell ref="F122:G122"/>
    <mergeCell ref="F123:G123"/>
    <mergeCell ref="F124:G124"/>
    <mergeCell ref="F115:G115"/>
    <mergeCell ref="F116:G116"/>
    <mergeCell ref="F117:G117"/>
    <mergeCell ref="F118:G118"/>
    <mergeCell ref="F119:G119"/>
    <mergeCell ref="A162:A163"/>
    <mergeCell ref="B162:B163"/>
    <mergeCell ref="A157:A158"/>
    <mergeCell ref="B157:B158"/>
    <mergeCell ref="C157:C158"/>
    <mergeCell ref="D157:D158"/>
    <mergeCell ref="E157:E158"/>
    <mergeCell ref="F157:G158"/>
    <mergeCell ref="A145:F145"/>
    <mergeCell ref="A148:A149"/>
    <mergeCell ref="B148:B149"/>
    <mergeCell ref="C148:C149"/>
    <mergeCell ref="D148:D149"/>
    <mergeCell ref="E148:E149"/>
    <mergeCell ref="F148:G149"/>
    <mergeCell ref="A133:C133"/>
    <mergeCell ref="F178:G178"/>
    <mergeCell ref="H169:M169"/>
    <mergeCell ref="H170:M170"/>
    <mergeCell ref="H179:O179"/>
    <mergeCell ref="H180:O180"/>
    <mergeCell ref="H181:O181"/>
    <mergeCell ref="H171:O171"/>
    <mergeCell ref="A169:F169"/>
    <mergeCell ref="A171:A172"/>
    <mergeCell ref="B171:B172"/>
    <mergeCell ref="C171:C172"/>
    <mergeCell ref="D171:D172"/>
    <mergeCell ref="E171:E172"/>
    <mergeCell ref="F179:G179"/>
    <mergeCell ref="F180:G180"/>
    <mergeCell ref="F181:G181"/>
    <mergeCell ref="D133:E133"/>
    <mergeCell ref="A134:C134"/>
    <mergeCell ref="D134:E134"/>
    <mergeCell ref="F89:G89"/>
    <mergeCell ref="F90:G90"/>
    <mergeCell ref="F91:G91"/>
    <mergeCell ref="F92:G92"/>
    <mergeCell ref="F93:G93"/>
    <mergeCell ref="F94:G94"/>
    <mergeCell ref="F95:G95"/>
    <mergeCell ref="F110:G110"/>
    <mergeCell ref="F111:G111"/>
    <mergeCell ref="F112:G112"/>
    <mergeCell ref="F113:G113"/>
    <mergeCell ref="F114:G114"/>
    <mergeCell ref="A130:C130"/>
    <mergeCell ref="D130:E130"/>
    <mergeCell ref="A131:C131"/>
    <mergeCell ref="D131:E131"/>
    <mergeCell ref="A132:C132"/>
    <mergeCell ref="D132:E132"/>
    <mergeCell ref="A127:C127"/>
    <mergeCell ref="D127:E127"/>
    <mergeCell ref="A128:C128"/>
    <mergeCell ref="D128:E128"/>
    <mergeCell ref="A129:C129"/>
    <mergeCell ref="D129:E129"/>
    <mergeCell ref="A124:C124"/>
    <mergeCell ref="D124:E124"/>
    <mergeCell ref="A125:C125"/>
    <mergeCell ref="D125:E125"/>
    <mergeCell ref="A126:C126"/>
    <mergeCell ref="D126:E126"/>
    <mergeCell ref="A121:C121"/>
    <mergeCell ref="D121:E121"/>
    <mergeCell ref="A122:C122"/>
    <mergeCell ref="D122:E122"/>
    <mergeCell ref="A123:C123"/>
    <mergeCell ref="D123:E123"/>
    <mergeCell ref="A118:C118"/>
    <mergeCell ref="D118:E118"/>
    <mergeCell ref="A119:C119"/>
    <mergeCell ref="D119:E119"/>
    <mergeCell ref="A120:C120"/>
    <mergeCell ref="D120:E120"/>
    <mergeCell ref="A115:C115"/>
    <mergeCell ref="D115:E115"/>
    <mergeCell ref="A116:C116"/>
    <mergeCell ref="D116:E116"/>
    <mergeCell ref="A117:C117"/>
    <mergeCell ref="D117:E117"/>
    <mergeCell ref="A112:C112"/>
    <mergeCell ref="D112:E112"/>
    <mergeCell ref="A113:C113"/>
    <mergeCell ref="D113:E113"/>
    <mergeCell ref="A114:C114"/>
    <mergeCell ref="D114:E114"/>
    <mergeCell ref="A104:E104"/>
    <mergeCell ref="A105:E105"/>
    <mergeCell ref="A106:E106"/>
    <mergeCell ref="A107:E107"/>
    <mergeCell ref="A109:G109"/>
    <mergeCell ref="A95:E95"/>
    <mergeCell ref="D110:E110"/>
    <mergeCell ref="A110:C110"/>
    <mergeCell ref="A111:C111"/>
    <mergeCell ref="D111:E111"/>
    <mergeCell ref="A90:E90"/>
    <mergeCell ref="A91:E91"/>
    <mergeCell ref="A92:E92"/>
    <mergeCell ref="A93:E93"/>
    <mergeCell ref="A94:E94"/>
    <mergeCell ref="D77:E77"/>
    <mergeCell ref="F77:G77"/>
    <mergeCell ref="B52:F52"/>
    <mergeCell ref="B53:F53"/>
    <mergeCell ref="B77:C77"/>
    <mergeCell ref="F67:G67"/>
    <mergeCell ref="A82:G85"/>
    <mergeCell ref="A89:E89"/>
    <mergeCell ref="F64:G64"/>
    <mergeCell ref="F65:G65"/>
    <mergeCell ref="F66:G66"/>
    <mergeCell ref="B76:C76"/>
    <mergeCell ref="D76:E76"/>
    <mergeCell ref="F76:G76"/>
    <mergeCell ref="B74:C74"/>
    <mergeCell ref="B75:C75"/>
    <mergeCell ref="B64:C64"/>
    <mergeCell ref="B65:C65"/>
    <mergeCell ref="B66:C66"/>
    <mergeCell ref="D36:F36"/>
    <mergeCell ref="D37:F37"/>
    <mergeCell ref="D75:E75"/>
    <mergeCell ref="F75:G75"/>
    <mergeCell ref="D73:E73"/>
    <mergeCell ref="F73:G73"/>
    <mergeCell ref="D74:E74"/>
    <mergeCell ref="F74:G74"/>
    <mergeCell ref="D29:F29"/>
    <mergeCell ref="B48:G48"/>
    <mergeCell ref="B49:G49"/>
    <mergeCell ref="B50:G50"/>
    <mergeCell ref="A37:C37"/>
    <mergeCell ref="A43:C43"/>
    <mergeCell ref="B67:C67"/>
    <mergeCell ref="B68:C68"/>
    <mergeCell ref="B73:C73"/>
    <mergeCell ref="A36:C36"/>
    <mergeCell ref="D41:F41"/>
    <mergeCell ref="D42:F42"/>
    <mergeCell ref="D43:F43"/>
    <mergeCell ref="A38:C38"/>
    <mergeCell ref="A39:C39"/>
    <mergeCell ref="A40:C40"/>
    <mergeCell ref="A41:C41"/>
    <mergeCell ref="A42:C42"/>
    <mergeCell ref="D38:F38"/>
    <mergeCell ref="D39:F39"/>
    <mergeCell ref="D40:F40"/>
    <mergeCell ref="F68:G68"/>
    <mergeCell ref="D64:E64"/>
    <mergeCell ref="D65:E65"/>
    <mergeCell ref="D66:E66"/>
    <mergeCell ref="D67:E67"/>
    <mergeCell ref="D68:E68"/>
    <mergeCell ref="B54:F54"/>
    <mergeCell ref="A57:G59"/>
    <mergeCell ref="B47:G47"/>
    <mergeCell ref="A27:C27"/>
    <mergeCell ref="A30:C30"/>
    <mergeCell ref="A33:C33"/>
    <mergeCell ref="A28:C28"/>
    <mergeCell ref="A32:C32"/>
    <mergeCell ref="D34:G34"/>
    <mergeCell ref="D35:G35"/>
    <mergeCell ref="A34:C34"/>
    <mergeCell ref="A35:C35"/>
    <mergeCell ref="D28:F28"/>
    <mergeCell ref="D30:F30"/>
    <mergeCell ref="D31:F31"/>
    <mergeCell ref="D32:F32"/>
    <mergeCell ref="D33:F33"/>
    <mergeCell ref="B15:G15"/>
    <mergeCell ref="B17:G17"/>
    <mergeCell ref="B18:G18"/>
    <mergeCell ref="B19:G19"/>
    <mergeCell ref="B20:G20"/>
    <mergeCell ref="B2:G2"/>
    <mergeCell ref="B3:G3"/>
    <mergeCell ref="B4:G4"/>
    <mergeCell ref="A31:C31"/>
    <mergeCell ref="B16:G16"/>
    <mergeCell ref="B5:G5"/>
    <mergeCell ref="B6:G6"/>
    <mergeCell ref="B7:G7"/>
    <mergeCell ref="B8:G8"/>
    <mergeCell ref="B9:G9"/>
    <mergeCell ref="B10:G10"/>
    <mergeCell ref="B11:G11"/>
    <mergeCell ref="B12:G12"/>
    <mergeCell ref="B13:G13"/>
    <mergeCell ref="B14:G14"/>
    <mergeCell ref="D27:G27"/>
    <mergeCell ref="C23:D23"/>
    <mergeCell ref="C24:D24"/>
    <mergeCell ref="A29:C29"/>
  </mergeCells>
  <phoneticPr fontId="1" type="noConversion"/>
  <conditionalFormatting sqref="A98:A101">
    <cfRule type="cellIs" dxfId="42" priority="21" operator="equal">
      <formula>"ERROR"</formula>
    </cfRule>
    <cfRule type="cellIs" dxfId="41" priority="23" operator="equal">
      <formula>"ERROR"</formula>
    </cfRule>
    <cfRule type="colorScale" priority="24">
      <colorScale>
        <cfvo type="min"/>
        <cfvo type="percentile" val="50"/>
        <cfvo type="max"/>
        <color rgb="FF63BE7B"/>
        <color rgb="FFFFEB84"/>
        <color rgb="FFF8696B"/>
      </colorScale>
    </cfRule>
  </conditionalFormatting>
  <conditionalFormatting sqref="H427:O428 H438:O439 G418:N418 G422:N426 G419:G421 M419:N421 G429:N437 M462:O464 H444:O449 M440:O443 M492:O494 H495:O504 M505:O507 H465:O469 H508:O1048576 H489:O491 M356:O358 H359:O417 H453:O461 M450:O452 H1:O152 H155:O355 H153:H154">
    <cfRule type="cellIs" dxfId="40" priority="20" operator="equal">
      <formula>"ERROR"</formula>
    </cfRule>
  </conditionalFormatting>
  <conditionalFormatting sqref="L224:L228">
    <cfRule type="cellIs" dxfId="39" priority="19" operator="equal">
      <formula>"ERROR"</formula>
    </cfRule>
  </conditionalFormatting>
  <conditionalFormatting sqref="L265">
    <cfRule type="cellIs" dxfId="38" priority="17" operator="equal">
      <formula>"ERROR"</formula>
    </cfRule>
  </conditionalFormatting>
  <conditionalFormatting sqref="L282">
    <cfRule type="cellIs" dxfId="37" priority="16" operator="equal">
      <formula>"ERROR"</formula>
    </cfRule>
  </conditionalFormatting>
  <conditionalFormatting sqref="L304">
    <cfRule type="cellIs" dxfId="36" priority="15" operator="equal">
      <formula>"ERROR"</formula>
    </cfRule>
  </conditionalFormatting>
  <conditionalFormatting sqref="L92">
    <cfRule type="cellIs" dxfId="35" priority="14" operator="equal">
      <formula>"ERROR"</formula>
    </cfRule>
  </conditionalFormatting>
  <conditionalFormatting sqref="L328">
    <cfRule type="cellIs" dxfId="34" priority="13" operator="equal">
      <formula>"ERROR"</formula>
    </cfRule>
  </conditionalFormatting>
  <conditionalFormatting sqref="L350">
    <cfRule type="cellIs" dxfId="33" priority="12" operator="equal">
      <formula>"ERROR"</formula>
    </cfRule>
  </conditionalFormatting>
  <conditionalFormatting sqref="L384">
    <cfRule type="cellIs" dxfId="32" priority="11" operator="equal">
      <formula>"ERROR"</formula>
    </cfRule>
  </conditionalFormatting>
  <conditionalFormatting sqref="L410">
    <cfRule type="cellIs" dxfId="31" priority="9" operator="equal">
      <formula>"ERROR"</formula>
    </cfRule>
  </conditionalFormatting>
  <conditionalFormatting sqref="G450:G458 G461:G469">
    <cfRule type="cellIs" dxfId="30" priority="8" operator="equal">
      <formula>"ERROR"</formula>
    </cfRule>
  </conditionalFormatting>
  <conditionalFormatting sqref="L432">
    <cfRule type="cellIs" dxfId="29" priority="7" operator="equal">
      <formula>"ERROR"</formula>
    </cfRule>
  </conditionalFormatting>
  <conditionalFormatting sqref="H443:L443">
    <cfRule type="cellIs" dxfId="28" priority="6" operator="equal">
      <formula>"ERROR"</formula>
    </cfRule>
  </conditionalFormatting>
  <conditionalFormatting sqref="L494">
    <cfRule type="cellIs" dxfId="27" priority="4" operator="equal">
      <formula>"ERROR"</formula>
    </cfRule>
  </conditionalFormatting>
  <conditionalFormatting sqref="L507">
    <cfRule type="cellIs" dxfId="26" priority="3" operator="equal">
      <formula>"ERROR"</formula>
    </cfRule>
  </conditionalFormatting>
  <conditionalFormatting sqref="L452">
    <cfRule type="cellIs" dxfId="25" priority="2" operator="equal">
      <formula>"ERROR"</formula>
    </cfRule>
  </conditionalFormatting>
  <conditionalFormatting sqref="L464">
    <cfRule type="cellIs" dxfId="24" priority="1" operator="equal">
      <formula>"ERROR"</formula>
    </cfRule>
  </conditionalFormatting>
  <pageMargins left="0.25" right="0.25" top="0.75" bottom="0.75" header="0.3" footer="0.3"/>
  <pageSetup orientation="portrait" horizontalDpi="4294967292" verticalDpi="4294967292"/>
  <headerFooter>
    <oddHeader>&amp;CHUD ANNUAL PERFORMANCE REPORT (APR) _x000D_CONTINUUM OF CARE FOR THE HOMELESS</oddHeader>
  </headerFooter>
  <extLst>
    <ext xmlns:x14="http://schemas.microsoft.com/office/spreadsheetml/2009/9/main" uri="{CCE6A557-97BC-4b89-ADB6-D9C93CAAB3DF}">
      <x14:dataValidations xmlns:xm="http://schemas.microsoft.com/office/excel/2006/main" xWindow="1594" yWindow="222" count="10">
        <x14:dataValidation type="list" allowBlank="1" showInputMessage="1" showErrorMessage="1" prompt="Please Complete_x000d_">
          <x14:formula1>
            <xm:f>'Drop Downs'!$A$20:$A$22</xm:f>
          </x14:formula1>
          <xm:sqref>G52</xm:sqref>
        </x14:dataValidation>
        <x14:dataValidation type="list" allowBlank="1" showInputMessage="1" showErrorMessage="1" prompt="Please Complete_x000d_">
          <x14:formula1>
            <xm:f>'Drop Downs'!$A$3:$A$7</xm:f>
          </x14:formula1>
          <xm:sqref>D28:F28</xm:sqref>
        </x14:dataValidation>
        <x14:dataValidation type="list" allowBlank="1" showInputMessage="1" showErrorMessage="1" prompt="Please Complete">
          <x14:formula1>
            <xm:f>'Drop Downs'!$A$12:$A$16</xm:f>
          </x14:formula1>
          <xm:sqref>D30:F30</xm:sqref>
        </x14:dataValidation>
        <x14:dataValidation type="list" allowBlank="1" showInputMessage="1" showErrorMessage="1" prompt="Please Complete_x000d_">
          <x14:formula1>
            <xm:f>'Drop Downs'!$A$8:$A$11</xm:f>
          </x14:formula1>
          <xm:sqref>D29:F29</xm:sqref>
        </x14:dataValidation>
        <x14:dataValidation type="list" allowBlank="1" showInputMessage="1" showErrorMessage="1" prompt="Please Complete">
          <x14:formula1>
            <xm:f>'Drop Downs'!$A$17:$A$19</xm:f>
          </x14:formula1>
          <xm:sqref>D31:F32 D37:F40 D42:F44</xm:sqref>
        </x14:dataValidation>
        <x14:dataValidation type="list" allowBlank="1" showInputMessage="1" showErrorMessage="1" prompt="Please Complete">
          <x14:formula1>
            <xm:f>'Drop Downs'!$J$1:$J$21</xm:f>
          </x14:formula1>
          <xm:sqref>D36:F36</xm:sqref>
        </x14:dataValidation>
        <x14:dataValidation type="list" allowBlank="1" showInputMessage="1" showErrorMessage="1" prompt="Please Complete_x000d_">
          <x14:formula1>
            <xm:f>'Drop Downs'!$A$24:$A$30</xm:f>
          </x14:formula1>
          <xm:sqref>D33:F33</xm:sqref>
        </x14:dataValidation>
        <x14:dataValidation type="list" allowBlank="1" showInputMessage="1" showErrorMessage="1" prompt="Please Complete">
          <x14:formula1>
            <xm:f>'Drop Downs'!$A$31:$A$34</xm:f>
          </x14:formula1>
          <xm:sqref>B53:F53</xm:sqref>
        </x14:dataValidation>
        <x14:dataValidation type="list" allowBlank="1" showInputMessage="1" showErrorMessage="1" prompt="Please Complete_x000d_">
          <x14:formula1>
            <xm:f>'Drop Downs'!$A$35:$A$42</xm:f>
          </x14:formula1>
          <xm:sqref>B54:F54</xm:sqref>
        </x14:dataValidation>
        <x14:dataValidation type="list" allowBlank="1" showInputMessage="1" showErrorMessage="1" prompt="Please Complete_x000d_">
          <x14:formula1>
            <xm:f>'Drop Downs'!$A$20:$A$23</xm:f>
          </x14:formula1>
          <xm:sqref>B52:F52</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view="pageLayout" zoomScale="150" workbookViewId="0">
      <selection activeCell="C51" activeCellId="19" sqref="A22:L22 J23:L28 I24 I26 I28 E24:F24 E26:F26 E28:F28 A23:B28 C31:K31 A42:L42 J43:L48 A43:B48 E44:F44 E46:F46 E48:F48 I44 I46 I48 C51:K51"/>
    </sheetView>
  </sheetViews>
  <sheetFormatPr baseColWidth="10" defaultRowHeight="15" x14ac:dyDescent="0"/>
  <cols>
    <col min="1" max="1" width="10.83203125" style="3"/>
    <col min="2" max="2" width="5.33203125" style="3" customWidth="1"/>
    <col min="3" max="4" width="10.83203125" style="3"/>
    <col min="5" max="5" width="5.83203125" style="3" customWidth="1"/>
    <col min="6" max="6" width="6.1640625" style="3" customWidth="1"/>
    <col min="7" max="9" width="10.83203125" style="3"/>
    <col min="10" max="10" width="9.1640625" style="3" customWidth="1"/>
    <col min="11" max="11" width="11.83203125" style="3" customWidth="1"/>
    <col min="12" max="12" width="11.33203125" style="3" customWidth="1"/>
    <col min="13" max="20" width="10.83203125" style="103"/>
    <col min="21" max="21" width="14.33203125" style="103" customWidth="1"/>
    <col min="22" max="22" width="10.83203125" style="103"/>
    <col min="23" max="16384" width="10.83203125" style="3"/>
  </cols>
  <sheetData>
    <row r="1" spans="1:22" ht="123" customHeight="1">
      <c r="A1" s="412" t="s">
        <v>683</v>
      </c>
      <c r="B1" s="412"/>
      <c r="C1" s="182" t="s">
        <v>368</v>
      </c>
      <c r="D1" s="182" t="s">
        <v>369</v>
      </c>
      <c r="E1" s="413" t="s">
        <v>370</v>
      </c>
      <c r="F1" s="413"/>
      <c r="G1" s="182" t="s">
        <v>371</v>
      </c>
      <c r="H1" s="182" t="s">
        <v>372</v>
      </c>
      <c r="I1" s="181" t="s">
        <v>373</v>
      </c>
      <c r="J1" s="180" t="s">
        <v>374</v>
      </c>
      <c r="K1" s="181" t="s">
        <v>462</v>
      </c>
      <c r="L1" s="182" t="s">
        <v>463</v>
      </c>
      <c r="M1" s="176" t="s">
        <v>442</v>
      </c>
      <c r="N1" s="176"/>
      <c r="O1" s="176"/>
      <c r="P1" s="176"/>
      <c r="Q1" s="176"/>
      <c r="R1" s="176"/>
      <c r="S1" s="176"/>
      <c r="T1" s="176"/>
      <c r="U1" s="176"/>
      <c r="V1" s="176"/>
    </row>
    <row r="2" spans="1:22" ht="27" customHeight="1">
      <c r="A2" s="414" t="s">
        <v>375</v>
      </c>
      <c r="B2" s="415"/>
      <c r="C2" s="149">
        <v>0</v>
      </c>
      <c r="D2" s="149">
        <v>0</v>
      </c>
      <c r="E2" s="416">
        <v>0</v>
      </c>
      <c r="F2" s="416"/>
      <c r="G2" s="149">
        <v>0</v>
      </c>
      <c r="H2" s="149">
        <v>0</v>
      </c>
      <c r="I2" s="150">
        <v>0</v>
      </c>
      <c r="J2" s="80">
        <f>SUM(C2:I2)</f>
        <v>0</v>
      </c>
      <c r="K2" s="80">
        <f>G2+H2</f>
        <v>0</v>
      </c>
      <c r="L2" s="183">
        <f>IF(K2&gt;0,K2/J2,0%)</f>
        <v>0</v>
      </c>
      <c r="M2" s="177" t="s">
        <v>444</v>
      </c>
      <c r="N2" s="176"/>
      <c r="O2" s="176"/>
      <c r="P2" s="176"/>
      <c r="Q2" s="176"/>
      <c r="R2" s="176"/>
      <c r="S2" s="176"/>
      <c r="T2" s="176"/>
      <c r="U2" s="176"/>
      <c r="V2" s="176"/>
    </row>
    <row r="3" spans="1:22" ht="28" customHeight="1">
      <c r="A3" s="417" t="s">
        <v>376</v>
      </c>
      <c r="B3" s="418"/>
      <c r="C3" s="151">
        <v>0</v>
      </c>
      <c r="D3" s="151">
        <v>0</v>
      </c>
      <c r="E3" s="419"/>
      <c r="F3" s="419"/>
      <c r="G3" s="151">
        <v>0</v>
      </c>
      <c r="H3" s="151">
        <v>0</v>
      </c>
      <c r="I3" s="82"/>
      <c r="J3" s="82">
        <f t="shared" ref="J3:J6" si="0">SUM(C3:I3)</f>
        <v>0</v>
      </c>
      <c r="K3" s="82"/>
      <c r="L3" s="184">
        <f>IF(G2+H2&gt;0,((G3*G2)+(H3*H2))/(G2+H2),0)</f>
        <v>0</v>
      </c>
      <c r="M3" s="103" t="s">
        <v>460</v>
      </c>
    </row>
    <row r="4" spans="1:22" ht="26" customHeight="1">
      <c r="A4" s="417" t="s">
        <v>377</v>
      </c>
      <c r="B4" s="418"/>
      <c r="C4" s="150">
        <v>0</v>
      </c>
      <c r="D4" s="150">
        <v>0</v>
      </c>
      <c r="E4" s="420">
        <v>0</v>
      </c>
      <c r="F4" s="420"/>
      <c r="G4" s="150">
        <v>0</v>
      </c>
      <c r="H4" s="150">
        <v>0</v>
      </c>
      <c r="I4" s="150">
        <v>0</v>
      </c>
      <c r="J4" s="80">
        <f t="shared" si="0"/>
        <v>0</v>
      </c>
      <c r="K4" s="80">
        <f t="shared" ref="K4:K6" si="1">G4+H4</f>
        <v>0</v>
      </c>
      <c r="L4" s="183">
        <f>IF(K4&gt;0,K4/J4,0%)</f>
        <v>0</v>
      </c>
      <c r="M4" s="103" t="s">
        <v>461</v>
      </c>
    </row>
    <row r="5" spans="1:22" ht="32" customHeight="1">
      <c r="A5" s="417" t="s">
        <v>378</v>
      </c>
      <c r="B5" s="418"/>
      <c r="C5" s="151">
        <v>0</v>
      </c>
      <c r="D5" s="151">
        <v>0</v>
      </c>
      <c r="E5" s="419"/>
      <c r="F5" s="419"/>
      <c r="G5" s="151">
        <v>0</v>
      </c>
      <c r="H5" s="151">
        <v>0</v>
      </c>
      <c r="I5" s="82"/>
      <c r="J5" s="82">
        <f t="shared" si="0"/>
        <v>0</v>
      </c>
      <c r="K5" s="82"/>
      <c r="L5" s="184">
        <f>IF(G4+H4&gt;0,((G5*G4)+(H5*H4))/(G4+H4),0)</f>
        <v>0</v>
      </c>
      <c r="M5" s="113" t="s">
        <v>443</v>
      </c>
      <c r="N5" s="68"/>
      <c r="O5" s="68"/>
      <c r="P5" s="176"/>
      <c r="Q5" s="176"/>
      <c r="R5" s="176"/>
      <c r="S5" s="176"/>
      <c r="T5" s="176"/>
      <c r="U5" s="176"/>
      <c r="V5" s="176"/>
    </row>
    <row r="6" spans="1:22">
      <c r="A6" s="417" t="s">
        <v>379</v>
      </c>
      <c r="B6" s="418"/>
      <c r="C6" s="150">
        <v>0</v>
      </c>
      <c r="D6" s="150">
        <v>0</v>
      </c>
      <c r="E6" s="420">
        <v>0</v>
      </c>
      <c r="F6" s="420"/>
      <c r="G6" s="150">
        <v>0</v>
      </c>
      <c r="H6" s="150">
        <v>0</v>
      </c>
      <c r="I6" s="150">
        <v>0</v>
      </c>
      <c r="J6" s="80">
        <f t="shared" si="0"/>
        <v>0</v>
      </c>
      <c r="K6" s="80">
        <f t="shared" si="1"/>
        <v>0</v>
      </c>
      <c r="L6" s="183">
        <f>IF(K6&gt;0,K6/J6,0%)</f>
        <v>0</v>
      </c>
      <c r="M6" s="178" t="s">
        <v>445</v>
      </c>
      <c r="N6" s="178"/>
      <c r="O6" s="178"/>
      <c r="P6" s="179"/>
      <c r="Q6" s="179"/>
      <c r="R6" s="179"/>
      <c r="S6" s="179"/>
      <c r="T6" s="179"/>
      <c r="U6" s="179"/>
      <c r="V6" s="178" t="str">
        <f>IF(J2='1-24'!D514,"OK","ERROR")</f>
        <v>OK</v>
      </c>
    </row>
    <row r="7" spans="1:22" ht="33" customHeight="1">
      <c r="A7" s="425" t="s">
        <v>380</v>
      </c>
      <c r="B7" s="426"/>
      <c r="C7" s="152">
        <v>0</v>
      </c>
      <c r="D7" s="152">
        <v>0</v>
      </c>
      <c r="E7" s="427"/>
      <c r="F7" s="427"/>
      <c r="G7" s="152">
        <v>0</v>
      </c>
      <c r="H7" s="152">
        <v>0</v>
      </c>
      <c r="I7" s="82"/>
      <c r="J7" s="185">
        <f>IF(J6&gt;0,((C6*C7)+(D6*D7)+(G6*G7)+(H6*H7))/J6,0)</f>
        <v>0</v>
      </c>
      <c r="K7" s="82"/>
      <c r="L7" s="184">
        <f>IF(G6+H6&gt;0,((G7*G6)+(H7*H6))/(G6+H6),0)</f>
        <v>0</v>
      </c>
      <c r="M7" s="178" t="s">
        <v>446</v>
      </c>
      <c r="N7" s="178"/>
      <c r="O7" s="178"/>
      <c r="P7" s="178"/>
      <c r="Q7" s="178"/>
      <c r="R7" s="178"/>
      <c r="S7" s="178"/>
      <c r="T7" s="178"/>
      <c r="U7" s="178"/>
      <c r="V7" s="178" t="str">
        <f>IF(J4='1-24'!D514,"OK","ERROR")</f>
        <v>OK</v>
      </c>
    </row>
    <row r="8" spans="1:22">
      <c r="M8" s="178" t="s">
        <v>447</v>
      </c>
      <c r="N8" s="178"/>
      <c r="O8" s="178"/>
      <c r="P8" s="178"/>
      <c r="Q8" s="178"/>
      <c r="R8" s="178"/>
      <c r="S8" s="178"/>
      <c r="T8" s="178"/>
      <c r="U8" s="178"/>
      <c r="V8" s="178" t="str">
        <f>IF(J6='1-24'!D514,"OK","ERROR")</f>
        <v>OK</v>
      </c>
    </row>
    <row r="9" spans="1:22">
      <c r="M9" s="178" t="s">
        <v>448</v>
      </c>
      <c r="N9" s="178"/>
      <c r="O9" s="178"/>
      <c r="P9" s="178"/>
      <c r="Q9" s="178"/>
      <c r="R9" s="178"/>
      <c r="S9" s="178"/>
      <c r="T9" s="178"/>
      <c r="U9" s="178"/>
      <c r="V9" s="178" t="str">
        <f>IF(C3&lt;=0,"OK","ERROR")</f>
        <v>OK</v>
      </c>
    </row>
    <row r="10" spans="1:22" ht="20">
      <c r="C10" s="434" t="s">
        <v>684</v>
      </c>
      <c r="D10" s="434"/>
      <c r="E10" s="434"/>
      <c r="F10" s="434"/>
      <c r="G10" s="434"/>
      <c r="H10" s="434"/>
      <c r="I10" s="434"/>
      <c r="J10" s="434"/>
      <c r="K10" s="434"/>
      <c r="M10" s="178" t="s">
        <v>449</v>
      </c>
      <c r="N10" s="178"/>
      <c r="O10" s="178"/>
      <c r="P10" s="178"/>
      <c r="Q10" s="178"/>
      <c r="R10" s="178"/>
      <c r="S10" s="178"/>
      <c r="T10" s="178"/>
      <c r="U10" s="178"/>
      <c r="V10" s="178" t="str">
        <f>IF(C5&lt;=0,"OK","ERROR")</f>
        <v>OK</v>
      </c>
    </row>
    <row r="11" spans="1:22">
      <c r="M11" s="178" t="s">
        <v>450</v>
      </c>
      <c r="N11" s="178"/>
      <c r="O11" s="178"/>
      <c r="P11" s="178"/>
      <c r="Q11" s="178"/>
      <c r="R11" s="178"/>
      <c r="S11" s="178"/>
      <c r="T11" s="178"/>
      <c r="U11" s="178"/>
      <c r="V11" s="178" t="str">
        <f>IF(C7&lt;=0,"OK","ERROR")</f>
        <v>OK</v>
      </c>
    </row>
    <row r="12" spans="1:22">
      <c r="M12" s="178" t="s">
        <v>451</v>
      </c>
      <c r="N12" s="178"/>
      <c r="O12" s="178"/>
      <c r="P12" s="178"/>
      <c r="Q12" s="178"/>
      <c r="R12" s="178"/>
      <c r="S12" s="178"/>
      <c r="T12" s="178"/>
      <c r="U12" s="178"/>
      <c r="V12" s="178" t="str">
        <f>IF(D3&lt;=0,"OK","ERROR")</f>
        <v>OK</v>
      </c>
    </row>
    <row r="13" spans="1:22">
      <c r="M13" s="178" t="s">
        <v>452</v>
      </c>
      <c r="N13" s="178"/>
      <c r="O13" s="178"/>
      <c r="P13" s="178"/>
      <c r="Q13" s="178"/>
      <c r="R13" s="178"/>
      <c r="S13" s="178"/>
      <c r="T13" s="178"/>
      <c r="U13" s="178"/>
      <c r="V13" s="178" t="str">
        <f>IF(D5&lt;=0,"OK","ERROR")</f>
        <v>OK</v>
      </c>
    </row>
    <row r="14" spans="1:22">
      <c r="M14" s="178" t="s">
        <v>453</v>
      </c>
      <c r="N14" s="178"/>
      <c r="O14" s="178"/>
      <c r="P14" s="178"/>
      <c r="Q14" s="178"/>
      <c r="R14" s="178"/>
      <c r="S14" s="178"/>
      <c r="T14" s="178"/>
      <c r="U14" s="178"/>
      <c r="V14" s="178" t="str">
        <f>IF(D7&lt;=0,"OK","ERROR")</f>
        <v>OK</v>
      </c>
    </row>
    <row r="15" spans="1:22">
      <c r="M15" s="178" t="s">
        <v>454</v>
      </c>
      <c r="N15" s="178"/>
      <c r="O15" s="178"/>
      <c r="P15" s="178"/>
      <c r="Q15" s="178"/>
      <c r="R15" s="178"/>
      <c r="S15" s="178"/>
      <c r="T15" s="178"/>
      <c r="U15" s="178"/>
      <c r="V15" s="178" t="str">
        <f>IF(G3&gt;=0,"OK","ERROR")</f>
        <v>OK</v>
      </c>
    </row>
    <row r="16" spans="1:22">
      <c r="G16" s="153"/>
      <c r="M16" s="178" t="s">
        <v>455</v>
      </c>
      <c r="N16" s="178"/>
      <c r="O16" s="178"/>
      <c r="P16" s="178"/>
      <c r="Q16" s="178"/>
      <c r="R16" s="178"/>
      <c r="S16" s="178"/>
      <c r="T16" s="178"/>
      <c r="U16" s="178"/>
      <c r="V16" s="178" t="str">
        <f>IF(G5&gt;=0,"OK","ERROR")</f>
        <v>OK</v>
      </c>
    </row>
    <row r="17" spans="1:22">
      <c r="M17" s="178" t="s">
        <v>456</v>
      </c>
      <c r="N17" s="178"/>
      <c r="O17" s="178"/>
      <c r="P17" s="178"/>
      <c r="Q17" s="178"/>
      <c r="R17" s="178"/>
      <c r="S17" s="178"/>
      <c r="T17" s="178"/>
      <c r="U17" s="178"/>
      <c r="V17" s="178" t="str">
        <f>IF(G7&gt;=0,"OK","ERROR")</f>
        <v>OK</v>
      </c>
    </row>
    <row r="18" spans="1:22">
      <c r="G18" s="153"/>
      <c r="M18" s="178" t="s">
        <v>457</v>
      </c>
      <c r="N18" s="178"/>
      <c r="O18" s="178"/>
      <c r="P18" s="178"/>
      <c r="Q18" s="178"/>
      <c r="R18" s="178"/>
      <c r="S18" s="178"/>
      <c r="T18" s="178"/>
      <c r="U18" s="178"/>
      <c r="V18" s="178" t="str">
        <f>IF(H3&gt;=0,"OK","ERROR")</f>
        <v>OK</v>
      </c>
    </row>
    <row r="19" spans="1:22">
      <c r="M19" s="178" t="s">
        <v>458</v>
      </c>
      <c r="N19" s="178"/>
      <c r="O19" s="178"/>
      <c r="P19" s="178"/>
      <c r="Q19" s="178"/>
      <c r="R19" s="178"/>
      <c r="S19" s="178"/>
      <c r="T19" s="178"/>
      <c r="U19" s="178"/>
      <c r="V19" s="178" t="str">
        <f>IF(H5&gt;=0,"OK","ERROR")</f>
        <v>OK</v>
      </c>
    </row>
    <row r="20" spans="1:22">
      <c r="M20" s="178" t="s">
        <v>459</v>
      </c>
      <c r="N20" s="178"/>
      <c r="O20" s="178"/>
      <c r="P20" s="178"/>
      <c r="Q20" s="178"/>
      <c r="R20" s="178"/>
      <c r="S20" s="178"/>
      <c r="T20" s="178"/>
      <c r="U20" s="178"/>
      <c r="V20" s="178" t="str">
        <f>IF(H7&gt;=0,"OK","ERROR")</f>
        <v>OK</v>
      </c>
    </row>
    <row r="21" spans="1:22">
      <c r="M21" s="68"/>
      <c r="N21" s="68"/>
      <c r="O21" s="68"/>
      <c r="P21" s="68"/>
      <c r="Q21" s="68"/>
      <c r="R21" s="68"/>
      <c r="S21" s="68"/>
      <c r="T21" s="68"/>
      <c r="U21" s="68"/>
      <c r="V21" s="68"/>
    </row>
    <row r="22" spans="1:22" ht="119" customHeight="1">
      <c r="A22" s="428" t="s">
        <v>682</v>
      </c>
      <c r="B22" s="429"/>
      <c r="C22" s="186" t="s">
        <v>381</v>
      </c>
      <c r="D22" s="186" t="s">
        <v>382</v>
      </c>
      <c r="E22" s="430" t="s">
        <v>383</v>
      </c>
      <c r="F22" s="430"/>
      <c r="G22" s="186" t="s">
        <v>384</v>
      </c>
      <c r="H22" s="186" t="s">
        <v>385</v>
      </c>
      <c r="I22" s="186" t="s">
        <v>386</v>
      </c>
      <c r="J22" s="186" t="s">
        <v>374</v>
      </c>
      <c r="K22" s="182" t="s">
        <v>462</v>
      </c>
      <c r="L22" s="182" t="s">
        <v>463</v>
      </c>
      <c r="M22" s="176" t="s">
        <v>464</v>
      </c>
      <c r="N22" s="176"/>
      <c r="O22" s="176"/>
      <c r="P22" s="176"/>
      <c r="Q22" s="176"/>
      <c r="R22" s="176"/>
      <c r="S22" s="176"/>
      <c r="T22" s="176"/>
      <c r="U22" s="176"/>
      <c r="V22" s="176"/>
    </row>
    <row r="23" spans="1:22" ht="24" customHeight="1">
      <c r="A23" s="431" t="s">
        <v>375</v>
      </c>
      <c r="B23" s="432"/>
      <c r="C23" s="154">
        <v>0</v>
      </c>
      <c r="D23" s="154">
        <v>0</v>
      </c>
      <c r="E23" s="433">
        <v>0</v>
      </c>
      <c r="F23" s="433"/>
      <c r="G23" s="154">
        <v>0</v>
      </c>
      <c r="H23" s="154">
        <v>0</v>
      </c>
      <c r="I23" s="155">
        <v>0</v>
      </c>
      <c r="J23" s="80">
        <f>SUM(C23:I23)</f>
        <v>0</v>
      </c>
      <c r="K23" s="80">
        <f>G23+H23</f>
        <v>0</v>
      </c>
      <c r="L23" s="183">
        <f>IF(K23&gt;0,K23/J23,0%)</f>
        <v>0</v>
      </c>
      <c r="M23" s="177" t="s">
        <v>469</v>
      </c>
      <c r="N23" s="176"/>
      <c r="O23" s="176"/>
      <c r="P23" s="176"/>
      <c r="Q23" s="176"/>
      <c r="R23" s="176"/>
      <c r="S23" s="176"/>
      <c r="T23" s="176"/>
      <c r="U23" s="176"/>
      <c r="V23" s="176"/>
    </row>
    <row r="24" spans="1:22" ht="30" customHeight="1">
      <c r="A24" s="423" t="s">
        <v>376</v>
      </c>
      <c r="B24" s="424"/>
      <c r="C24" s="156">
        <v>0</v>
      </c>
      <c r="D24" s="156">
        <v>0</v>
      </c>
      <c r="E24" s="419"/>
      <c r="F24" s="419"/>
      <c r="G24" s="156">
        <v>0</v>
      </c>
      <c r="H24" s="156">
        <v>0</v>
      </c>
      <c r="I24" s="82"/>
      <c r="J24" s="82">
        <f t="shared" ref="J24:J27" si="2">SUM(C24:I24)</f>
        <v>0</v>
      </c>
      <c r="K24" s="82"/>
      <c r="L24" s="187">
        <f>IF(G23+H23&gt;0,((G24*G23)+(H24*H23))/(G23+H23),0)</f>
        <v>0</v>
      </c>
      <c r="M24" s="103" t="s">
        <v>465</v>
      </c>
    </row>
    <row r="25" spans="1:22" ht="28" customHeight="1">
      <c r="A25" s="423" t="s">
        <v>377</v>
      </c>
      <c r="B25" s="424"/>
      <c r="C25" s="155">
        <v>0</v>
      </c>
      <c r="D25" s="155">
        <v>0</v>
      </c>
      <c r="E25" s="422">
        <v>0</v>
      </c>
      <c r="F25" s="422"/>
      <c r="G25" s="155">
        <v>0</v>
      </c>
      <c r="H25" s="155">
        <v>0</v>
      </c>
      <c r="I25" s="155">
        <v>0</v>
      </c>
      <c r="J25" s="80">
        <f t="shared" si="2"/>
        <v>0</v>
      </c>
      <c r="K25" s="80">
        <f t="shared" ref="K25" si="3">G25+H25</f>
        <v>0</v>
      </c>
      <c r="L25" s="183">
        <f>IF(K25&gt;0,K25/J25,0%)</f>
        <v>0</v>
      </c>
      <c r="M25" s="103" t="s">
        <v>461</v>
      </c>
    </row>
    <row r="26" spans="1:22" ht="25" customHeight="1">
      <c r="A26" s="423" t="s">
        <v>378</v>
      </c>
      <c r="B26" s="424"/>
      <c r="C26" s="156">
        <v>0</v>
      </c>
      <c r="D26" s="156">
        <v>0</v>
      </c>
      <c r="E26" s="419"/>
      <c r="F26" s="419"/>
      <c r="G26" s="156">
        <v>0</v>
      </c>
      <c r="H26" s="156">
        <v>0</v>
      </c>
      <c r="I26" s="82"/>
      <c r="J26" s="82">
        <f t="shared" si="2"/>
        <v>0</v>
      </c>
      <c r="K26" s="82"/>
      <c r="L26" s="187">
        <f>IF(G25+H25&gt;0,((G26*G25)+(H26*H25))/(G25+H25),0)</f>
        <v>0</v>
      </c>
      <c r="M26" s="113" t="s">
        <v>443</v>
      </c>
      <c r="N26" s="68"/>
      <c r="O26" s="68"/>
      <c r="P26" s="176"/>
      <c r="Q26" s="176"/>
      <c r="R26" s="176"/>
      <c r="S26" s="176"/>
      <c r="T26" s="176"/>
      <c r="U26" s="176"/>
      <c r="V26" s="176"/>
    </row>
    <row r="27" spans="1:22" ht="17" customHeight="1">
      <c r="A27" s="423" t="s">
        <v>379</v>
      </c>
      <c r="B27" s="424"/>
      <c r="C27" s="155">
        <v>0</v>
      </c>
      <c r="D27" s="155">
        <v>0</v>
      </c>
      <c r="E27" s="422">
        <v>0</v>
      </c>
      <c r="F27" s="422"/>
      <c r="G27" s="155">
        <v>0</v>
      </c>
      <c r="H27" s="155">
        <v>0</v>
      </c>
      <c r="I27" s="155">
        <v>0</v>
      </c>
      <c r="J27" s="80">
        <f t="shared" si="2"/>
        <v>0</v>
      </c>
      <c r="K27" s="80">
        <f t="shared" ref="K27" si="4">G27+H27</f>
        <v>0</v>
      </c>
      <c r="L27" s="183">
        <f>IF(K27&gt;0,K27/J27,0%)</f>
        <v>0</v>
      </c>
      <c r="M27" s="178" t="s">
        <v>466</v>
      </c>
      <c r="N27" s="178"/>
      <c r="O27" s="178"/>
      <c r="P27" s="179"/>
      <c r="Q27" s="179"/>
      <c r="R27" s="179"/>
      <c r="S27" s="179"/>
      <c r="T27" s="179"/>
      <c r="U27" s="179"/>
      <c r="V27" s="178" t="str">
        <f>IF(J23='1-24'!E514,"OK","ERROR")</f>
        <v>OK</v>
      </c>
    </row>
    <row r="28" spans="1:22" ht="25" customHeight="1">
      <c r="A28" s="435" t="s">
        <v>380</v>
      </c>
      <c r="B28" s="436"/>
      <c r="C28" s="157">
        <v>0</v>
      </c>
      <c r="D28" s="157">
        <v>0</v>
      </c>
      <c r="E28" s="427"/>
      <c r="F28" s="427"/>
      <c r="G28" s="157">
        <v>0</v>
      </c>
      <c r="H28" s="157">
        <v>0</v>
      </c>
      <c r="I28" s="82"/>
      <c r="J28" s="185">
        <f>IF(J27&gt;0,((C27*C28)+(D27*D28)+(G27*G28)+(H27*H28))/J27,0)</f>
        <v>0</v>
      </c>
      <c r="K28" s="82"/>
      <c r="L28" s="187">
        <f>IF(G27+H27&gt;0,((G28*G27)+(H28*H27))/(G27+H27),0)</f>
        <v>0</v>
      </c>
      <c r="M28" s="178" t="s">
        <v>467</v>
      </c>
      <c r="N28" s="178"/>
      <c r="O28" s="178"/>
      <c r="P28" s="178"/>
      <c r="Q28" s="178"/>
      <c r="R28" s="178"/>
      <c r="S28" s="178"/>
      <c r="T28" s="178"/>
      <c r="U28" s="178"/>
      <c r="V28" s="178" t="str">
        <f>IF(J25='1-24'!E514,"OK","ERROR")</f>
        <v>OK</v>
      </c>
    </row>
    <row r="29" spans="1:22" ht="18" customHeight="1">
      <c r="A29" s="158"/>
      <c r="B29" s="158"/>
      <c r="C29" s="23"/>
      <c r="D29" s="23"/>
      <c r="E29" s="23"/>
      <c r="F29" s="23"/>
      <c r="G29" s="23"/>
      <c r="H29" s="159"/>
      <c r="I29" s="23"/>
      <c r="J29" s="159"/>
      <c r="K29" s="159"/>
      <c r="L29" s="159"/>
      <c r="M29" s="178" t="s">
        <v>468</v>
      </c>
      <c r="N29" s="178"/>
      <c r="O29" s="178"/>
      <c r="P29" s="178"/>
      <c r="Q29" s="178"/>
      <c r="R29" s="178"/>
      <c r="S29" s="178"/>
      <c r="T29" s="178"/>
      <c r="U29" s="178"/>
      <c r="V29" s="178" t="str">
        <f>IF(J27='1-24'!E514,"OK","ERROR")</f>
        <v>OK</v>
      </c>
    </row>
    <row r="30" spans="1:22">
      <c r="A30" s="50"/>
      <c r="B30" s="50"/>
      <c r="C30" s="50"/>
      <c r="D30" s="50"/>
      <c r="E30" s="50"/>
      <c r="F30" s="50"/>
      <c r="G30" s="50"/>
      <c r="H30" s="50"/>
      <c r="I30" s="50"/>
      <c r="J30" s="50"/>
      <c r="K30" s="160"/>
      <c r="L30" s="160"/>
      <c r="M30" s="178" t="s">
        <v>448</v>
      </c>
      <c r="N30" s="178"/>
      <c r="O30" s="178"/>
      <c r="P30" s="178"/>
      <c r="Q30" s="178"/>
      <c r="R30" s="178"/>
      <c r="S30" s="178"/>
      <c r="T30" s="178"/>
      <c r="U30" s="178"/>
      <c r="V30" s="178" t="str">
        <f>IF(C24&lt;=0,"OK","ERROR")</f>
        <v>OK</v>
      </c>
    </row>
    <row r="31" spans="1:22" ht="20">
      <c r="A31" s="50"/>
      <c r="B31" s="50"/>
      <c r="C31" s="434" t="s">
        <v>685</v>
      </c>
      <c r="D31" s="434"/>
      <c r="E31" s="434"/>
      <c r="F31" s="434"/>
      <c r="G31" s="434"/>
      <c r="H31" s="434"/>
      <c r="I31" s="434"/>
      <c r="J31" s="434"/>
      <c r="K31" s="434"/>
      <c r="L31" s="161"/>
      <c r="M31" s="178" t="s">
        <v>449</v>
      </c>
      <c r="N31" s="178"/>
      <c r="O31" s="178"/>
      <c r="P31" s="178"/>
      <c r="Q31" s="178"/>
      <c r="R31" s="178"/>
      <c r="S31" s="178"/>
      <c r="T31" s="178"/>
      <c r="U31" s="178"/>
      <c r="V31" s="178" t="str">
        <f>IF(C26&lt;=0,"OK","ERROR")</f>
        <v>OK</v>
      </c>
    </row>
    <row r="32" spans="1:22">
      <c r="A32" s="50"/>
      <c r="B32" s="50"/>
      <c r="C32" s="50"/>
      <c r="D32" s="50"/>
      <c r="E32" s="50"/>
      <c r="F32" s="50"/>
      <c r="G32" s="50"/>
      <c r="H32" s="50"/>
      <c r="I32" s="50"/>
      <c r="J32" s="50"/>
      <c r="K32" s="161"/>
      <c r="L32" s="161"/>
      <c r="M32" s="178" t="s">
        <v>450</v>
      </c>
      <c r="N32" s="178"/>
      <c r="O32" s="178"/>
      <c r="P32" s="178"/>
      <c r="Q32" s="178"/>
      <c r="R32" s="178"/>
      <c r="S32" s="178"/>
      <c r="T32" s="178"/>
      <c r="U32" s="178"/>
      <c r="V32" s="178" t="str">
        <f>IF(C28&lt;=0,"OK","ERROR")</f>
        <v>OK</v>
      </c>
    </row>
    <row r="33" spans="1:22">
      <c r="A33" s="50"/>
      <c r="B33" s="50"/>
      <c r="C33" s="50"/>
      <c r="D33" s="50"/>
      <c r="E33" s="50"/>
      <c r="F33" s="50"/>
      <c r="G33" s="50"/>
      <c r="H33" s="50"/>
      <c r="I33" s="50"/>
      <c r="J33" s="50"/>
      <c r="K33" s="161"/>
      <c r="L33" s="161"/>
      <c r="M33" s="178" t="s">
        <v>451</v>
      </c>
      <c r="N33" s="178"/>
      <c r="O33" s="178"/>
      <c r="P33" s="178"/>
      <c r="Q33" s="178"/>
      <c r="R33" s="178"/>
      <c r="S33" s="178"/>
      <c r="T33" s="178"/>
      <c r="U33" s="178"/>
      <c r="V33" s="178" t="str">
        <f>IF(D24&lt;=0,"OK","ERROR")</f>
        <v>OK</v>
      </c>
    </row>
    <row r="34" spans="1:22">
      <c r="A34" s="50"/>
      <c r="B34" s="50"/>
      <c r="C34" s="50"/>
      <c r="D34" s="50"/>
      <c r="E34" s="50"/>
      <c r="F34" s="50"/>
      <c r="G34" s="50"/>
      <c r="H34" s="50"/>
      <c r="I34" s="50"/>
      <c r="J34" s="50"/>
      <c r="K34" s="161"/>
      <c r="L34" s="161"/>
      <c r="M34" s="178" t="s">
        <v>452</v>
      </c>
      <c r="N34" s="178"/>
      <c r="O34" s="178"/>
      <c r="P34" s="178"/>
      <c r="Q34" s="178"/>
      <c r="R34" s="178"/>
      <c r="S34" s="178"/>
      <c r="T34" s="178"/>
      <c r="U34" s="178"/>
      <c r="V34" s="178" t="str">
        <f>IF(D26&lt;=0,"OK","ERROR")</f>
        <v>OK</v>
      </c>
    </row>
    <row r="35" spans="1:22">
      <c r="A35" s="50"/>
      <c r="B35" s="50"/>
      <c r="C35" s="50"/>
      <c r="D35" s="50"/>
      <c r="E35" s="50"/>
      <c r="F35" s="50"/>
      <c r="G35" s="50"/>
      <c r="H35" s="50"/>
      <c r="I35" s="50"/>
      <c r="J35" s="50"/>
      <c r="K35" s="161"/>
      <c r="L35" s="161"/>
      <c r="M35" s="178" t="s">
        <v>453</v>
      </c>
      <c r="N35" s="178"/>
      <c r="O35" s="178"/>
      <c r="P35" s="178"/>
      <c r="Q35" s="178"/>
      <c r="R35" s="178"/>
      <c r="S35" s="178"/>
      <c r="T35" s="178"/>
      <c r="U35" s="178"/>
      <c r="V35" s="178" t="str">
        <f>IF(D28&lt;=0,"OK","ERROR")</f>
        <v>OK</v>
      </c>
    </row>
    <row r="36" spans="1:22">
      <c r="A36" s="50"/>
      <c r="B36" s="50"/>
      <c r="C36" s="50"/>
      <c r="D36" s="50"/>
      <c r="E36" s="50"/>
      <c r="F36" s="50"/>
      <c r="G36" s="50"/>
      <c r="H36" s="50"/>
      <c r="I36" s="50"/>
      <c r="J36" s="50"/>
      <c r="K36" s="162"/>
      <c r="L36" s="162"/>
      <c r="M36" s="178" t="s">
        <v>454</v>
      </c>
      <c r="N36" s="178"/>
      <c r="O36" s="178"/>
      <c r="P36" s="178"/>
      <c r="Q36" s="178"/>
      <c r="R36" s="178"/>
      <c r="S36" s="178"/>
      <c r="T36" s="178"/>
      <c r="U36" s="178"/>
      <c r="V36" s="178" t="str">
        <f>IF(G24&gt;=0,"OK","ERROR")</f>
        <v>OK</v>
      </c>
    </row>
    <row r="37" spans="1:22">
      <c r="A37" s="163"/>
      <c r="B37" s="163"/>
      <c r="C37" s="163"/>
      <c r="D37" s="163"/>
      <c r="E37" s="163"/>
      <c r="F37" s="163"/>
      <c r="G37" s="163"/>
      <c r="H37" s="163"/>
      <c r="I37" s="163"/>
      <c r="J37" s="163"/>
      <c r="K37" s="163"/>
      <c r="L37" s="163"/>
      <c r="M37" s="178" t="s">
        <v>455</v>
      </c>
      <c r="N37" s="178"/>
      <c r="O37" s="178"/>
      <c r="P37" s="178"/>
      <c r="Q37" s="178"/>
      <c r="R37" s="178"/>
      <c r="S37" s="178"/>
      <c r="T37" s="178"/>
      <c r="U37" s="178"/>
      <c r="V37" s="178" t="str">
        <f>IF(G26&gt;=0,"OK","ERROR")</f>
        <v>OK</v>
      </c>
    </row>
    <row r="38" spans="1:22">
      <c r="A38" s="421"/>
      <c r="B38" s="421"/>
      <c r="C38" s="421"/>
      <c r="D38" s="421"/>
      <c r="E38" s="421"/>
      <c r="F38" s="164"/>
      <c r="G38" s="165"/>
      <c r="H38" s="165"/>
      <c r="I38" s="165"/>
      <c r="J38" s="165"/>
      <c r="K38" s="165"/>
      <c r="L38" s="165"/>
      <c r="M38" s="178" t="s">
        <v>456</v>
      </c>
      <c r="N38" s="178"/>
      <c r="O38" s="178"/>
      <c r="P38" s="178"/>
      <c r="Q38" s="178"/>
      <c r="R38" s="178"/>
      <c r="S38" s="178"/>
      <c r="T38" s="178"/>
      <c r="U38" s="178"/>
      <c r="V38" s="178" t="str">
        <f>IF(G28&gt;=0,"OK","ERROR")</f>
        <v>OK</v>
      </c>
    </row>
    <row r="39" spans="1:22">
      <c r="A39" s="438"/>
      <c r="B39" s="438"/>
      <c r="C39" s="438"/>
      <c r="D39" s="438"/>
      <c r="E39" s="438"/>
      <c r="F39" s="166"/>
      <c r="G39" s="167"/>
      <c r="H39" s="167"/>
      <c r="I39" s="167"/>
      <c r="J39" s="167"/>
      <c r="K39" s="167"/>
      <c r="L39" s="167"/>
      <c r="M39" s="178" t="s">
        <v>457</v>
      </c>
      <c r="N39" s="178"/>
      <c r="O39" s="178"/>
      <c r="P39" s="178"/>
      <c r="Q39" s="178"/>
      <c r="R39" s="178"/>
      <c r="S39" s="178"/>
      <c r="T39" s="178"/>
      <c r="U39" s="178"/>
      <c r="V39" s="178" t="str">
        <f>IF(H24&gt;=0,"OK","ERROR")</f>
        <v>OK</v>
      </c>
    </row>
    <row r="40" spans="1:22">
      <c r="A40" s="164"/>
      <c r="B40" s="165"/>
      <c r="C40" s="165"/>
      <c r="D40" s="165"/>
      <c r="E40" s="165"/>
      <c r="F40" s="166"/>
      <c r="G40" s="168"/>
      <c r="H40" s="167"/>
      <c r="I40" s="167"/>
      <c r="J40" s="167"/>
      <c r="K40" s="167"/>
      <c r="L40" s="167"/>
      <c r="M40" s="178" t="s">
        <v>458</v>
      </c>
      <c r="N40" s="178"/>
      <c r="O40" s="178"/>
      <c r="P40" s="178"/>
      <c r="Q40" s="178"/>
      <c r="R40" s="178"/>
      <c r="S40" s="178"/>
      <c r="T40" s="178"/>
      <c r="U40" s="178"/>
      <c r="V40" s="178" t="str">
        <f>IF(H26&gt;=0,"OK","ERROR")</f>
        <v>OK</v>
      </c>
    </row>
    <row r="41" spans="1:22">
      <c r="K41" s="167"/>
      <c r="L41" s="167"/>
      <c r="M41" s="178" t="s">
        <v>459</v>
      </c>
      <c r="N41" s="178"/>
      <c r="O41" s="178"/>
      <c r="P41" s="178"/>
      <c r="Q41" s="178"/>
      <c r="R41" s="178"/>
      <c r="S41" s="178"/>
      <c r="T41" s="178"/>
      <c r="U41" s="178"/>
      <c r="V41" s="178" t="str">
        <f>IF(H28&gt;=0,"OK","ERROR")</f>
        <v>OK</v>
      </c>
    </row>
    <row r="42" spans="1:22" ht="120">
      <c r="A42" s="437" t="s">
        <v>681</v>
      </c>
      <c r="B42" s="412"/>
      <c r="C42" s="182" t="s">
        <v>387</v>
      </c>
      <c r="D42" s="182" t="s">
        <v>388</v>
      </c>
      <c r="E42" s="413" t="s">
        <v>389</v>
      </c>
      <c r="F42" s="413"/>
      <c r="G42" s="182" t="s">
        <v>390</v>
      </c>
      <c r="H42" s="182" t="s">
        <v>391</v>
      </c>
      <c r="I42" s="182" t="s">
        <v>392</v>
      </c>
      <c r="J42" s="182" t="s">
        <v>374</v>
      </c>
      <c r="K42" s="182" t="s">
        <v>462</v>
      </c>
      <c r="L42" s="182" t="s">
        <v>463</v>
      </c>
      <c r="M42" s="176" t="s">
        <v>470</v>
      </c>
      <c r="N42" s="176"/>
      <c r="O42" s="176"/>
      <c r="P42" s="176"/>
      <c r="Q42" s="176"/>
      <c r="R42" s="176"/>
      <c r="S42" s="176"/>
      <c r="T42" s="176"/>
      <c r="U42" s="176"/>
      <c r="V42" s="176"/>
    </row>
    <row r="43" spans="1:22" ht="25" customHeight="1">
      <c r="A43" s="431" t="s">
        <v>375</v>
      </c>
      <c r="B43" s="432"/>
      <c r="C43" s="169">
        <v>0</v>
      </c>
      <c r="D43" s="169">
        <v>0</v>
      </c>
      <c r="E43" s="439">
        <v>0</v>
      </c>
      <c r="F43" s="439"/>
      <c r="G43" s="169">
        <v>0</v>
      </c>
      <c r="H43" s="169">
        <v>0</v>
      </c>
      <c r="I43" s="170">
        <v>0</v>
      </c>
      <c r="J43" s="80">
        <f>SUM(C43:I43)</f>
        <v>0</v>
      </c>
      <c r="K43" s="80">
        <f>G43+H43</f>
        <v>0</v>
      </c>
      <c r="L43" s="183">
        <f>IF(K43&gt;0,K43/J43,0%)</f>
        <v>0</v>
      </c>
      <c r="M43" s="177" t="s">
        <v>471</v>
      </c>
      <c r="N43" s="176"/>
      <c r="O43" s="176"/>
      <c r="P43" s="176"/>
      <c r="Q43" s="176"/>
      <c r="R43" s="176"/>
      <c r="S43" s="176"/>
      <c r="T43" s="176"/>
      <c r="U43" s="176"/>
      <c r="V43" s="176"/>
    </row>
    <row r="44" spans="1:22" ht="24" customHeight="1">
      <c r="A44" s="423" t="s">
        <v>376</v>
      </c>
      <c r="B44" s="424"/>
      <c r="C44" s="171">
        <v>0</v>
      </c>
      <c r="D44" s="171">
        <v>0</v>
      </c>
      <c r="E44" s="419"/>
      <c r="F44" s="419"/>
      <c r="G44" s="171">
        <v>0</v>
      </c>
      <c r="H44" s="171">
        <v>0</v>
      </c>
      <c r="I44" s="82"/>
      <c r="J44" s="82">
        <f t="shared" ref="J44:J47" si="5">SUM(C44:I44)</f>
        <v>0</v>
      </c>
      <c r="K44" s="82"/>
      <c r="L44" s="187">
        <f>IF(G43+H43&gt;0,((G44*G43)+(H44*H43))/(G43+H43),0)</f>
        <v>0</v>
      </c>
      <c r="M44" s="103" t="s">
        <v>465</v>
      </c>
    </row>
    <row r="45" spans="1:22" ht="23" customHeight="1">
      <c r="A45" s="423" t="s">
        <v>377</v>
      </c>
      <c r="B45" s="424"/>
      <c r="C45" s="170">
        <v>1</v>
      </c>
      <c r="D45" s="170">
        <v>0</v>
      </c>
      <c r="E45" s="440">
        <v>0</v>
      </c>
      <c r="F45" s="440"/>
      <c r="G45" s="170">
        <v>0</v>
      </c>
      <c r="H45" s="170">
        <v>0</v>
      </c>
      <c r="I45" s="170">
        <v>0</v>
      </c>
      <c r="J45" s="80">
        <f t="shared" si="5"/>
        <v>1</v>
      </c>
      <c r="K45" s="80">
        <f t="shared" ref="K45" si="6">G45+H45</f>
        <v>0</v>
      </c>
      <c r="L45" s="183">
        <f>IF(K45&gt;0,K45/J45,0%)</f>
        <v>0</v>
      </c>
      <c r="M45" s="103" t="s">
        <v>461</v>
      </c>
    </row>
    <row r="46" spans="1:22" ht="24" customHeight="1">
      <c r="A46" s="423" t="s">
        <v>378</v>
      </c>
      <c r="B46" s="424"/>
      <c r="C46" s="171">
        <v>0</v>
      </c>
      <c r="D46" s="171">
        <v>0</v>
      </c>
      <c r="E46" s="419"/>
      <c r="F46" s="419"/>
      <c r="G46" s="171">
        <v>0</v>
      </c>
      <c r="H46" s="171">
        <v>0</v>
      </c>
      <c r="I46" s="82"/>
      <c r="J46" s="82">
        <f t="shared" si="5"/>
        <v>0</v>
      </c>
      <c r="K46" s="82"/>
      <c r="L46" s="187">
        <f>IF(G45+H45&gt;0,((G46*G45)+(H46*H45))/(G45+H45),0)</f>
        <v>0</v>
      </c>
      <c r="M46" s="113" t="s">
        <v>472</v>
      </c>
      <c r="N46" s="68"/>
      <c r="O46" s="68"/>
      <c r="P46" s="176"/>
      <c r="Q46" s="176"/>
      <c r="R46" s="176"/>
      <c r="S46" s="176"/>
      <c r="T46" s="176"/>
      <c r="U46" s="176"/>
      <c r="V46" s="176"/>
    </row>
    <row r="47" spans="1:22" ht="15" customHeight="1">
      <c r="A47" s="423" t="s">
        <v>379</v>
      </c>
      <c r="B47" s="424"/>
      <c r="C47" s="170">
        <v>0</v>
      </c>
      <c r="D47" s="170">
        <v>0</v>
      </c>
      <c r="E47" s="440">
        <v>0</v>
      </c>
      <c r="F47" s="440"/>
      <c r="G47" s="170">
        <v>0</v>
      </c>
      <c r="H47" s="170">
        <v>0</v>
      </c>
      <c r="I47" s="170">
        <v>0</v>
      </c>
      <c r="J47" s="80">
        <f t="shared" si="5"/>
        <v>0</v>
      </c>
      <c r="K47" s="80">
        <f t="shared" ref="K47" si="7">G47+H47</f>
        <v>0</v>
      </c>
      <c r="L47" s="183">
        <f>IF(K47&gt;0,K47/J47,0%)</f>
        <v>0</v>
      </c>
      <c r="M47" s="178" t="s">
        <v>473</v>
      </c>
      <c r="N47" s="178"/>
      <c r="O47" s="178"/>
      <c r="P47" s="179"/>
      <c r="Q47" s="179"/>
      <c r="R47" s="179"/>
      <c r="S47" s="179"/>
      <c r="T47" s="179"/>
      <c r="U47" s="179"/>
      <c r="V47" s="178" t="str">
        <f>IF(J43=('1-24'!D514+'1-24'!E514),"OK","ERROR")</f>
        <v>OK</v>
      </c>
    </row>
    <row r="48" spans="1:22" ht="23" customHeight="1">
      <c r="A48" s="435" t="s">
        <v>380</v>
      </c>
      <c r="B48" s="436"/>
      <c r="C48" s="172">
        <v>0</v>
      </c>
      <c r="D48" s="172">
        <v>0</v>
      </c>
      <c r="E48" s="427"/>
      <c r="F48" s="427"/>
      <c r="G48" s="172">
        <v>0</v>
      </c>
      <c r="H48" s="172">
        <v>0</v>
      </c>
      <c r="I48" s="82"/>
      <c r="J48" s="185">
        <f>IF(J47&gt;0,((C47*C48)+(D47*D48)+(G47*G48)+(H47*H48))/J47,0)</f>
        <v>0</v>
      </c>
      <c r="K48" s="82"/>
      <c r="L48" s="187">
        <f>IF(G47+H47&gt;0,((G48*G47)+(H48*H47))/(G47+H47),0)</f>
        <v>0</v>
      </c>
      <c r="M48" s="178" t="s">
        <v>474</v>
      </c>
      <c r="N48" s="178"/>
      <c r="O48" s="178"/>
      <c r="P48" s="178"/>
      <c r="Q48" s="178"/>
      <c r="R48" s="178"/>
      <c r="S48" s="178"/>
      <c r="T48" s="178"/>
      <c r="U48" s="178"/>
      <c r="V48" s="178" t="str">
        <f>IF(J45=('1-24'!D514+'1-24'!E514),"OK","ERROR")</f>
        <v>ERROR</v>
      </c>
    </row>
    <row r="49" spans="1:22">
      <c r="A49" s="166"/>
      <c r="B49" s="168"/>
      <c r="C49" s="167"/>
      <c r="D49" s="167"/>
      <c r="E49" s="167"/>
      <c r="F49" s="166"/>
      <c r="G49" s="168"/>
      <c r="H49" s="167"/>
      <c r="I49" s="167"/>
      <c r="J49" s="167"/>
      <c r="K49" s="167"/>
      <c r="L49" s="167"/>
      <c r="M49" s="178" t="s">
        <v>475</v>
      </c>
      <c r="N49" s="178"/>
      <c r="O49" s="178"/>
      <c r="P49" s="178"/>
      <c r="Q49" s="178"/>
      <c r="R49" s="178"/>
      <c r="S49" s="178"/>
      <c r="T49" s="178"/>
      <c r="U49" s="178"/>
      <c r="V49" s="178" t="str">
        <f>IF(J47=('1-24'!D514+'1-24'!E514),"OK","ERROR")</f>
        <v>OK</v>
      </c>
    </row>
    <row r="50" spans="1:22">
      <c r="A50" s="166"/>
      <c r="B50" s="168"/>
      <c r="C50" s="167"/>
      <c r="D50" s="167"/>
      <c r="E50" s="167"/>
      <c r="F50" s="166"/>
      <c r="G50" s="168"/>
      <c r="H50" s="167"/>
      <c r="I50" s="167"/>
      <c r="J50" s="167"/>
      <c r="K50" s="167"/>
      <c r="L50" s="167"/>
      <c r="M50" s="178" t="s">
        <v>448</v>
      </c>
      <c r="N50" s="178"/>
      <c r="O50" s="178"/>
      <c r="P50" s="178"/>
      <c r="Q50" s="178"/>
      <c r="R50" s="178"/>
      <c r="S50" s="178"/>
      <c r="T50" s="178"/>
      <c r="U50" s="178"/>
      <c r="V50" s="178" t="str">
        <f>IF(C44&lt;=0,"OK","ERROR")</f>
        <v>OK</v>
      </c>
    </row>
    <row r="51" spans="1:22" ht="20">
      <c r="A51" s="166"/>
      <c r="B51" s="168"/>
      <c r="C51" s="441" t="s">
        <v>686</v>
      </c>
      <c r="D51" s="441"/>
      <c r="E51" s="441"/>
      <c r="F51" s="441"/>
      <c r="G51" s="441"/>
      <c r="H51" s="441"/>
      <c r="I51" s="441"/>
      <c r="J51" s="441"/>
      <c r="K51" s="441"/>
      <c r="L51" s="167"/>
      <c r="M51" s="178" t="s">
        <v>449</v>
      </c>
      <c r="N51" s="178"/>
      <c r="O51" s="178"/>
      <c r="P51" s="178"/>
      <c r="Q51" s="178"/>
      <c r="R51" s="178"/>
      <c r="S51" s="178"/>
      <c r="T51" s="178"/>
      <c r="U51" s="178"/>
      <c r="V51" s="178" t="str">
        <f>IF(C46&lt;=0,"OK","ERROR")</f>
        <v>OK</v>
      </c>
    </row>
    <row r="52" spans="1:22">
      <c r="A52" s="166"/>
      <c r="B52" s="168"/>
      <c r="C52" s="167"/>
      <c r="D52" s="167"/>
      <c r="E52" s="167"/>
      <c r="F52" s="166"/>
      <c r="G52" s="168"/>
      <c r="H52" s="167"/>
      <c r="I52" s="167"/>
      <c r="J52" s="167"/>
      <c r="K52" s="167"/>
      <c r="L52" s="167"/>
      <c r="M52" s="178" t="s">
        <v>450</v>
      </c>
      <c r="N52" s="178"/>
      <c r="O52" s="178"/>
      <c r="P52" s="178"/>
      <c r="Q52" s="178"/>
      <c r="R52" s="178"/>
      <c r="S52" s="178"/>
      <c r="T52" s="178"/>
      <c r="U52" s="178"/>
      <c r="V52" s="178" t="str">
        <f>IF(C48&lt;=0,"OK","ERROR")</f>
        <v>OK</v>
      </c>
    </row>
    <row r="53" spans="1:22">
      <c r="A53" s="166"/>
      <c r="B53" s="168"/>
      <c r="C53" s="167"/>
      <c r="D53" s="167"/>
      <c r="E53" s="167"/>
      <c r="F53" s="166"/>
      <c r="G53" s="168"/>
      <c r="H53" s="167"/>
      <c r="I53" s="167"/>
      <c r="J53" s="167"/>
      <c r="K53" s="167"/>
      <c r="L53" s="167"/>
      <c r="M53" s="178" t="s">
        <v>451</v>
      </c>
      <c r="N53" s="178"/>
      <c r="O53" s="178"/>
      <c r="P53" s="178"/>
      <c r="Q53" s="178"/>
      <c r="R53" s="178"/>
      <c r="S53" s="178"/>
      <c r="T53" s="178"/>
      <c r="U53" s="178"/>
      <c r="V53" s="178" t="str">
        <f>IF(D44&lt;=0,"OK","ERROR")</f>
        <v>OK</v>
      </c>
    </row>
    <row r="54" spans="1:22">
      <c r="A54" s="166"/>
      <c r="B54" s="168"/>
      <c r="C54" s="167"/>
      <c r="D54" s="167"/>
      <c r="E54" s="167"/>
      <c r="F54" s="173"/>
      <c r="G54" s="168"/>
      <c r="H54" s="168"/>
      <c r="I54" s="168"/>
      <c r="J54" s="168"/>
      <c r="K54" s="167"/>
      <c r="L54" s="167"/>
      <c r="M54" s="178" t="s">
        <v>452</v>
      </c>
      <c r="N54" s="178"/>
      <c r="O54" s="178"/>
      <c r="P54" s="178"/>
      <c r="Q54" s="178"/>
      <c r="R54" s="178"/>
      <c r="S54" s="178"/>
      <c r="T54" s="178"/>
      <c r="U54" s="178"/>
      <c r="V54" s="178" t="str">
        <f>IF(D46&lt;=0,"OK","ERROR")</f>
        <v>OK</v>
      </c>
    </row>
    <row r="55" spans="1:22">
      <c r="A55" s="166"/>
      <c r="B55" s="168"/>
      <c r="C55" s="167"/>
      <c r="D55" s="167"/>
      <c r="E55" s="167"/>
      <c r="F55" s="163"/>
      <c r="G55" s="163"/>
      <c r="H55" s="163"/>
      <c r="I55" s="163"/>
      <c r="J55" s="163"/>
      <c r="K55" s="167"/>
      <c r="L55" s="167"/>
      <c r="M55" s="178" t="s">
        <v>453</v>
      </c>
      <c r="N55" s="178"/>
      <c r="O55" s="178"/>
      <c r="P55" s="178"/>
      <c r="Q55" s="178"/>
      <c r="R55" s="178"/>
      <c r="S55" s="178"/>
      <c r="T55" s="178"/>
      <c r="U55" s="178"/>
      <c r="V55" s="178" t="str">
        <f>IF(D48&lt;=0,"OK","ERROR")</f>
        <v>OK</v>
      </c>
    </row>
    <row r="56" spans="1:22">
      <c r="A56" s="166"/>
      <c r="B56" s="168"/>
      <c r="C56" s="167"/>
      <c r="D56" s="167"/>
      <c r="E56" s="167"/>
      <c r="F56" s="50"/>
      <c r="G56" s="50"/>
      <c r="H56" s="50"/>
      <c r="I56" s="50"/>
      <c r="J56" s="50"/>
      <c r="K56" s="167"/>
      <c r="L56" s="167"/>
      <c r="M56" s="178" t="s">
        <v>454</v>
      </c>
      <c r="N56" s="178"/>
      <c r="O56" s="178"/>
      <c r="P56" s="178"/>
      <c r="Q56" s="178"/>
      <c r="R56" s="178"/>
      <c r="S56" s="178"/>
      <c r="T56" s="178"/>
      <c r="U56" s="178"/>
      <c r="V56" s="178" t="str">
        <f>IF(G44&gt;=0,"OK","ERROR")</f>
        <v>OK</v>
      </c>
    </row>
    <row r="57" spans="1:22">
      <c r="A57" s="166"/>
      <c r="B57" s="168"/>
      <c r="C57" s="167"/>
      <c r="D57" s="167"/>
      <c r="E57" s="167"/>
      <c r="F57" s="50"/>
      <c r="G57" s="50"/>
      <c r="H57" s="50"/>
      <c r="I57" s="50"/>
      <c r="J57" s="50"/>
      <c r="K57" s="167"/>
      <c r="L57" s="167"/>
      <c r="M57" s="178" t="s">
        <v>455</v>
      </c>
      <c r="N57" s="178"/>
      <c r="O57" s="178"/>
      <c r="P57" s="178"/>
      <c r="Q57" s="178"/>
      <c r="R57" s="178"/>
      <c r="S57" s="178"/>
      <c r="T57" s="178"/>
      <c r="U57" s="178"/>
      <c r="V57" s="178" t="str">
        <f>IF(G46&gt;=0,"OK","ERROR")</f>
        <v>OK</v>
      </c>
    </row>
    <row r="58" spans="1:22">
      <c r="A58" s="173"/>
      <c r="B58" s="168"/>
      <c r="C58" s="168"/>
      <c r="D58" s="168"/>
      <c r="E58" s="168"/>
      <c r="F58" s="50"/>
      <c r="G58" s="50"/>
      <c r="H58" s="50"/>
      <c r="I58" s="50"/>
      <c r="J58" s="50"/>
      <c r="K58" s="167"/>
      <c r="L58" s="167"/>
      <c r="M58" s="178" t="s">
        <v>456</v>
      </c>
      <c r="N58" s="178"/>
      <c r="O58" s="178"/>
      <c r="P58" s="178"/>
      <c r="Q58" s="178"/>
      <c r="R58" s="178"/>
      <c r="S58" s="178"/>
      <c r="T58" s="178"/>
      <c r="U58" s="178"/>
      <c r="V58" s="178" t="str">
        <f>IF(G48&gt;=0,"OK","ERROR")</f>
        <v>OK</v>
      </c>
    </row>
    <row r="59" spans="1:22">
      <c r="A59" s="163"/>
      <c r="B59" s="163"/>
      <c r="C59" s="163"/>
      <c r="D59" s="163"/>
      <c r="E59" s="163"/>
      <c r="F59" s="50"/>
      <c r="G59" s="50"/>
      <c r="H59" s="50"/>
      <c r="I59" s="50"/>
      <c r="J59" s="50"/>
      <c r="K59" s="167"/>
      <c r="L59" s="167"/>
      <c r="M59" s="178" t="s">
        <v>457</v>
      </c>
      <c r="N59" s="178"/>
      <c r="O59" s="178"/>
      <c r="P59" s="178"/>
      <c r="Q59" s="178"/>
      <c r="R59" s="178"/>
      <c r="S59" s="178"/>
      <c r="T59" s="178"/>
      <c r="U59" s="178"/>
      <c r="V59" s="178" t="str">
        <f>IF(H44&gt;=0,"OK","ERROR")</f>
        <v>OK</v>
      </c>
    </row>
    <row r="60" spans="1:22">
      <c r="A60" s="421"/>
      <c r="B60" s="421"/>
      <c r="C60" s="421"/>
      <c r="D60" s="421"/>
      <c r="E60" s="421"/>
      <c r="F60" s="50"/>
      <c r="G60" s="50"/>
      <c r="H60" s="50"/>
      <c r="I60" s="50"/>
      <c r="J60" s="50"/>
      <c r="K60" s="168"/>
      <c r="L60" s="168"/>
      <c r="M60" s="178" t="s">
        <v>458</v>
      </c>
      <c r="N60" s="178"/>
      <c r="O60" s="178"/>
      <c r="P60" s="178"/>
      <c r="Q60" s="178"/>
      <c r="R60" s="178"/>
      <c r="S60" s="178"/>
      <c r="T60" s="178"/>
      <c r="U60" s="178"/>
      <c r="V60" s="178" t="str">
        <f>IF(H46&gt;=0,"OK","ERROR")</f>
        <v>OK</v>
      </c>
    </row>
    <row r="61" spans="1:22">
      <c r="A61" s="438"/>
      <c r="B61" s="438"/>
      <c r="C61" s="438"/>
      <c r="D61" s="438"/>
      <c r="E61" s="438"/>
      <c r="F61" s="421"/>
      <c r="G61" s="421"/>
      <c r="H61" s="421"/>
      <c r="I61" s="421"/>
      <c r="J61" s="421"/>
      <c r="K61" s="163"/>
      <c r="L61" s="163"/>
      <c r="M61" s="178" t="s">
        <v>459</v>
      </c>
      <c r="N61" s="178"/>
      <c r="O61" s="178"/>
      <c r="P61" s="178"/>
      <c r="Q61" s="178"/>
      <c r="R61" s="178"/>
      <c r="S61" s="178"/>
      <c r="T61" s="178"/>
      <c r="U61" s="178"/>
      <c r="V61" s="178" t="str">
        <f>IF(H48&gt;=0,"OK","ERROR")</f>
        <v>OK</v>
      </c>
    </row>
    <row r="62" spans="1:22">
      <c r="A62" s="163"/>
      <c r="B62" s="163"/>
      <c r="C62" s="163"/>
      <c r="D62" s="163"/>
      <c r="E62" s="163"/>
      <c r="F62" s="438"/>
      <c r="G62" s="438"/>
      <c r="H62" s="438"/>
      <c r="I62" s="438"/>
      <c r="J62" s="438"/>
      <c r="K62" s="50"/>
      <c r="L62" s="50"/>
    </row>
    <row r="63" spans="1:22">
      <c r="A63" s="174"/>
      <c r="B63" s="174"/>
      <c r="C63" s="174"/>
      <c r="D63" s="174"/>
      <c r="E63" s="174"/>
      <c r="F63" s="50"/>
      <c r="G63" s="50"/>
      <c r="H63" s="50"/>
      <c r="I63" s="50"/>
      <c r="J63" s="50"/>
      <c r="K63" s="50"/>
      <c r="L63" s="50"/>
    </row>
    <row r="64" spans="1:22">
      <c r="A64" s="164"/>
      <c r="B64" s="165"/>
      <c r="C64" s="165"/>
      <c r="D64" s="165"/>
      <c r="E64" s="165"/>
      <c r="F64" s="164"/>
      <c r="G64" s="165"/>
      <c r="H64" s="165"/>
      <c r="I64" s="165"/>
      <c r="J64" s="165"/>
      <c r="K64" s="50"/>
      <c r="L64" s="50"/>
    </row>
    <row r="65" spans="1:12">
      <c r="A65" s="166"/>
      <c r="B65" s="168"/>
      <c r="C65" s="167"/>
      <c r="D65" s="167"/>
      <c r="E65" s="167"/>
      <c r="F65" s="166"/>
      <c r="G65" s="167"/>
      <c r="H65" s="167"/>
      <c r="I65" s="167"/>
      <c r="J65" s="167"/>
      <c r="K65" s="50"/>
      <c r="L65" s="50"/>
    </row>
    <row r="66" spans="1:12">
      <c r="A66" s="166"/>
      <c r="B66" s="167"/>
      <c r="C66" s="167"/>
      <c r="D66" s="167"/>
      <c r="E66" s="167"/>
      <c r="F66" s="166"/>
      <c r="G66" s="167"/>
      <c r="H66" s="167"/>
      <c r="I66" s="167"/>
      <c r="J66" s="167"/>
      <c r="K66" s="50"/>
      <c r="L66" s="50"/>
    </row>
    <row r="67" spans="1:12">
      <c r="A67" s="166"/>
      <c r="B67" s="167"/>
      <c r="C67" s="167"/>
      <c r="D67" s="167"/>
      <c r="E67" s="167"/>
      <c r="F67" s="166"/>
      <c r="G67" s="167"/>
      <c r="H67" s="167"/>
      <c r="I67" s="167"/>
      <c r="J67" s="167"/>
      <c r="K67" s="175"/>
      <c r="L67" s="175"/>
    </row>
    <row r="68" spans="1:12">
      <c r="A68" s="166"/>
      <c r="B68" s="167"/>
      <c r="C68" s="167"/>
      <c r="D68" s="167"/>
      <c r="E68" s="167"/>
      <c r="F68" s="166"/>
      <c r="G68" s="168"/>
      <c r="H68" s="167"/>
      <c r="I68" s="167"/>
      <c r="J68" s="167"/>
      <c r="K68" s="35"/>
      <c r="L68" s="35"/>
    </row>
    <row r="69" spans="1:12">
      <c r="A69" s="173"/>
      <c r="B69" s="168"/>
      <c r="C69" s="168"/>
      <c r="D69" s="167"/>
      <c r="E69" s="167"/>
      <c r="F69" s="173"/>
      <c r="G69" s="168"/>
      <c r="H69" s="168"/>
      <c r="I69" s="167"/>
      <c r="J69" s="167"/>
      <c r="K69" s="50"/>
      <c r="L69" s="50"/>
    </row>
    <row r="70" spans="1:12">
      <c r="K70" s="165"/>
      <c r="L70" s="165"/>
    </row>
    <row r="71" spans="1:12">
      <c r="K71" s="167"/>
      <c r="L71" s="167"/>
    </row>
    <row r="72" spans="1:12">
      <c r="K72" s="167"/>
      <c r="L72" s="167"/>
    </row>
    <row r="73" spans="1:12">
      <c r="K73" s="167"/>
      <c r="L73" s="167"/>
    </row>
    <row r="74" spans="1:12">
      <c r="K74" s="167"/>
      <c r="L74" s="167"/>
    </row>
    <row r="75" spans="1:12">
      <c r="K75" s="167"/>
      <c r="L75" s="167"/>
    </row>
    <row r="79" spans="1:12" ht="15" customHeight="1"/>
    <row r="96" ht="15" customHeight="1"/>
    <row r="106" ht="15" customHeight="1"/>
    <row r="123" ht="15" customHeight="1"/>
  </sheetData>
  <sheetProtection password="F419" sheet="1" objects="1" scenarios="1"/>
  <mergeCells count="51">
    <mergeCell ref="F62:J62"/>
    <mergeCell ref="A43:B43"/>
    <mergeCell ref="E43:F43"/>
    <mergeCell ref="A44:B44"/>
    <mergeCell ref="E44:F44"/>
    <mergeCell ref="A45:B45"/>
    <mergeCell ref="E45:F45"/>
    <mergeCell ref="A46:B46"/>
    <mergeCell ref="E46:F46"/>
    <mergeCell ref="A47:B47"/>
    <mergeCell ref="E47:F47"/>
    <mergeCell ref="A48:B48"/>
    <mergeCell ref="E48:F48"/>
    <mergeCell ref="A60:E60"/>
    <mergeCell ref="A61:E61"/>
    <mergeCell ref="C51:K51"/>
    <mergeCell ref="A28:B28"/>
    <mergeCell ref="E28:F28"/>
    <mergeCell ref="A42:B42"/>
    <mergeCell ref="E42:F42"/>
    <mergeCell ref="C31:K31"/>
    <mergeCell ref="A38:E38"/>
    <mergeCell ref="A39:E39"/>
    <mergeCell ref="F61:J61"/>
    <mergeCell ref="E25:F25"/>
    <mergeCell ref="A26:B26"/>
    <mergeCell ref="E26:F26"/>
    <mergeCell ref="A7:B7"/>
    <mergeCell ref="E7:F7"/>
    <mergeCell ref="A22:B22"/>
    <mergeCell ref="E22:F22"/>
    <mergeCell ref="A23:B23"/>
    <mergeCell ref="E23:F23"/>
    <mergeCell ref="C10:K10"/>
    <mergeCell ref="A24:B24"/>
    <mergeCell ref="E24:F24"/>
    <mergeCell ref="A25:B25"/>
    <mergeCell ref="A27:B27"/>
    <mergeCell ref="E27:F27"/>
    <mergeCell ref="A4:B4"/>
    <mergeCell ref="E4:F4"/>
    <mergeCell ref="A5:B5"/>
    <mergeCell ref="E5:F5"/>
    <mergeCell ref="A6:B6"/>
    <mergeCell ref="E6:F6"/>
    <mergeCell ref="A1:B1"/>
    <mergeCell ref="E1:F1"/>
    <mergeCell ref="A2:B2"/>
    <mergeCell ref="E2:F2"/>
    <mergeCell ref="A3:B3"/>
    <mergeCell ref="E3:F3"/>
  </mergeCells>
  <phoneticPr fontId="1" type="noConversion"/>
  <conditionalFormatting sqref="P7:Q9 M5:O7">
    <cfRule type="cellIs" dxfId="23" priority="13" operator="equal">
      <formula>"ERROR"</formula>
    </cfRule>
  </conditionalFormatting>
  <conditionalFormatting sqref="Q9">
    <cfRule type="cellIs" dxfId="22" priority="12" operator="equal">
      <formula>"ERROR"</formula>
    </cfRule>
  </conditionalFormatting>
  <conditionalFormatting sqref="M8">
    <cfRule type="cellIs" dxfId="21" priority="10" operator="equal">
      <formula>"ERROR"</formula>
    </cfRule>
  </conditionalFormatting>
  <conditionalFormatting sqref="P28:Q30 M26:O28">
    <cfRule type="cellIs" dxfId="20" priority="9" operator="equal">
      <formula>"ERROR"</formula>
    </cfRule>
  </conditionalFormatting>
  <conditionalFormatting sqref="Q30">
    <cfRule type="cellIs" dxfId="19" priority="8" operator="equal">
      <formula>"ERROR"</formula>
    </cfRule>
  </conditionalFormatting>
  <conditionalFormatting sqref="M29">
    <cfRule type="cellIs" dxfId="18" priority="7" operator="equal">
      <formula>"ERROR"</formula>
    </cfRule>
  </conditionalFormatting>
  <conditionalFormatting sqref="P48:Q50 M46:O48">
    <cfRule type="cellIs" dxfId="17" priority="6" operator="equal">
      <formula>"ERROR"</formula>
    </cfRule>
  </conditionalFormatting>
  <conditionalFormatting sqref="Q50">
    <cfRule type="cellIs" dxfId="16" priority="5" operator="equal">
      <formula>"ERROR"</formula>
    </cfRule>
  </conditionalFormatting>
  <conditionalFormatting sqref="M49">
    <cfRule type="cellIs" dxfId="15" priority="4" operator="equal">
      <formula>"ERROR"</formula>
    </cfRule>
  </conditionalFormatting>
  <conditionalFormatting sqref="V6:V20">
    <cfRule type="cellIs" dxfId="14" priority="3" operator="equal">
      <formula>"ERROR"</formula>
    </cfRule>
  </conditionalFormatting>
  <conditionalFormatting sqref="V27:V41">
    <cfRule type="cellIs" dxfId="13" priority="2" operator="equal">
      <formula>"ERROR"</formula>
    </cfRule>
  </conditionalFormatting>
  <conditionalFormatting sqref="V47:V61">
    <cfRule type="cellIs" dxfId="12" priority="1" operator="equal">
      <formula>"ERROR"</formula>
    </cfRule>
  </conditionalFormatting>
  <pageMargins left="0.25" right="0.25" top="0.75" bottom="0.75" header="0.3" footer="0.3"/>
  <pageSetup orientation="landscape" horizontalDpi="4294967292" verticalDpi="4294967292"/>
  <ignoredErrors>
    <ignoredError sqref="J2" emptyCellReference="1"/>
  </ignoredError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5"/>
  <sheetViews>
    <sheetView tabSelected="1" view="pageLayout" topLeftCell="A474" workbookViewId="0">
      <selection activeCell="A498" activeCellId="36" sqref="A332:E342 A344 A346 A347 A349 B350 A350 A351 A352 A353 B353 A355 A356 B356 A357:A384 B371 A385:G387 A388:A402 B402 A429:B431 A432:A435 B435 A438:C440 A441:A457 B457 A459:B461 A462:A467 B467 A469:G469 A470:B471 A472:A477 B477 A478:G479 A480:B490 A493:B495 A497 A498:C498"/>
    </sheetView>
  </sheetViews>
  <sheetFormatPr baseColWidth="10" defaultRowHeight="15" x14ac:dyDescent="0"/>
  <cols>
    <col min="1" max="1" width="23.1640625" style="3" customWidth="1"/>
    <col min="2" max="2" width="12.1640625" style="3" customWidth="1"/>
    <col min="3" max="4" width="10.83203125" style="3"/>
    <col min="5" max="5" width="11.6640625" style="3" customWidth="1"/>
    <col min="6" max="7" width="10.83203125" style="3"/>
    <col min="8" max="15" width="10.83203125" style="103"/>
    <col min="16" max="16384" width="10.83203125" style="3"/>
  </cols>
  <sheetData>
    <row r="1" spans="1:8">
      <c r="A1" s="386" t="s">
        <v>687</v>
      </c>
      <c r="B1" s="386"/>
      <c r="C1" s="386"/>
      <c r="D1" s="386"/>
      <c r="E1" s="386"/>
      <c r="F1" s="222"/>
      <c r="G1" s="222"/>
      <c r="H1" s="114"/>
    </row>
    <row r="2" spans="1:8" ht="34" customHeight="1">
      <c r="A2" s="387" t="s">
        <v>476</v>
      </c>
      <c r="B2" s="387"/>
      <c r="C2" s="387"/>
      <c r="D2" s="387"/>
      <c r="E2" s="387"/>
      <c r="F2" s="223"/>
      <c r="G2" s="223"/>
      <c r="H2" s="114"/>
    </row>
    <row r="3" spans="1:8" ht="24">
      <c r="A3" s="224"/>
      <c r="B3" s="225" t="s">
        <v>65</v>
      </c>
      <c r="C3" s="225" t="s">
        <v>138</v>
      </c>
      <c r="D3" s="225" t="s">
        <v>139</v>
      </c>
      <c r="E3" s="225" t="s">
        <v>393</v>
      </c>
      <c r="F3" s="223"/>
      <c r="G3" s="223"/>
      <c r="H3" s="114"/>
    </row>
    <row r="4" spans="1:8">
      <c r="A4" s="226" t="s">
        <v>394</v>
      </c>
      <c r="B4" s="227">
        <f>SUM(C4:E4)</f>
        <v>0</v>
      </c>
      <c r="C4" s="188">
        <v>0</v>
      </c>
      <c r="D4" s="188">
        <v>0</v>
      </c>
      <c r="E4" s="188">
        <v>0</v>
      </c>
      <c r="F4" s="36"/>
      <c r="G4" s="36"/>
      <c r="H4" s="114"/>
    </row>
    <row r="5" spans="1:8">
      <c r="A5" s="226" t="s">
        <v>395</v>
      </c>
      <c r="B5" s="227">
        <f t="shared" ref="B5:B19" si="0">SUM(C5:E5)</f>
        <v>0</v>
      </c>
      <c r="C5" s="188">
        <v>0</v>
      </c>
      <c r="D5" s="188">
        <v>0</v>
      </c>
      <c r="E5" s="188">
        <v>0</v>
      </c>
      <c r="F5" s="36"/>
      <c r="G5" s="36"/>
      <c r="H5" s="114"/>
    </row>
    <row r="6" spans="1:8">
      <c r="A6" s="226" t="s">
        <v>396</v>
      </c>
      <c r="B6" s="227">
        <f t="shared" si="0"/>
        <v>0</v>
      </c>
      <c r="C6" s="188">
        <v>0</v>
      </c>
      <c r="D6" s="188">
        <v>0</v>
      </c>
      <c r="E6" s="188">
        <v>0</v>
      </c>
      <c r="F6" s="36"/>
      <c r="G6" s="36"/>
      <c r="H6" s="114"/>
    </row>
    <row r="7" spans="1:8">
      <c r="A7" s="226" t="s">
        <v>397</v>
      </c>
      <c r="B7" s="227">
        <f t="shared" si="0"/>
        <v>0</v>
      </c>
      <c r="C7" s="188">
        <v>0</v>
      </c>
      <c r="D7" s="188">
        <v>0</v>
      </c>
      <c r="E7" s="188">
        <v>0</v>
      </c>
      <c r="F7" s="36"/>
      <c r="G7" s="36"/>
      <c r="H7" s="114"/>
    </row>
    <row r="8" spans="1:8">
      <c r="A8" s="226" t="s">
        <v>398</v>
      </c>
      <c r="B8" s="227">
        <f t="shared" si="0"/>
        <v>0</v>
      </c>
      <c r="C8" s="188">
        <v>0</v>
      </c>
      <c r="D8" s="188">
        <v>0</v>
      </c>
      <c r="E8" s="188">
        <v>0</v>
      </c>
      <c r="F8" s="36"/>
      <c r="G8" s="36"/>
      <c r="H8" s="114"/>
    </row>
    <row r="9" spans="1:8">
      <c r="A9" s="226" t="s">
        <v>399</v>
      </c>
      <c r="B9" s="227">
        <f t="shared" si="0"/>
        <v>0</v>
      </c>
      <c r="C9" s="188">
        <v>0</v>
      </c>
      <c r="D9" s="188">
        <v>0</v>
      </c>
      <c r="E9" s="188">
        <v>0</v>
      </c>
      <c r="F9" s="36"/>
      <c r="G9" s="36"/>
      <c r="H9" s="114"/>
    </row>
    <row r="10" spans="1:8">
      <c r="A10" s="226" t="s">
        <v>400</v>
      </c>
      <c r="B10" s="227">
        <f t="shared" si="0"/>
        <v>0</v>
      </c>
      <c r="C10" s="188">
        <v>0</v>
      </c>
      <c r="D10" s="188">
        <v>0</v>
      </c>
      <c r="E10" s="188">
        <v>0</v>
      </c>
      <c r="F10" s="36"/>
      <c r="G10" s="36"/>
      <c r="H10" s="114"/>
    </row>
    <row r="11" spans="1:8">
      <c r="A11" s="226" t="s">
        <v>401</v>
      </c>
      <c r="B11" s="227">
        <f t="shared" si="0"/>
        <v>0</v>
      </c>
      <c r="C11" s="188">
        <v>0</v>
      </c>
      <c r="D11" s="188">
        <v>0</v>
      </c>
      <c r="E11" s="188">
        <v>0</v>
      </c>
      <c r="F11" s="36"/>
      <c r="G11" s="36"/>
      <c r="H11" s="114"/>
    </row>
    <row r="12" spans="1:8">
      <c r="A12" s="226" t="s">
        <v>402</v>
      </c>
      <c r="B12" s="227">
        <f t="shared" si="0"/>
        <v>0</v>
      </c>
      <c r="C12" s="188">
        <v>0</v>
      </c>
      <c r="D12" s="188">
        <v>0</v>
      </c>
      <c r="E12" s="188">
        <v>0</v>
      </c>
      <c r="F12" s="36"/>
      <c r="G12" s="36"/>
      <c r="H12" s="114"/>
    </row>
    <row r="13" spans="1:8">
      <c r="A13" s="226" t="s">
        <v>403</v>
      </c>
      <c r="B13" s="227">
        <f t="shared" si="0"/>
        <v>0</v>
      </c>
      <c r="C13" s="188">
        <v>0</v>
      </c>
      <c r="D13" s="188">
        <v>0</v>
      </c>
      <c r="E13" s="188">
        <v>0</v>
      </c>
      <c r="F13" s="36"/>
      <c r="G13" s="36"/>
      <c r="H13" s="114"/>
    </row>
    <row r="14" spans="1:8">
      <c r="A14" s="226" t="s">
        <v>404</v>
      </c>
      <c r="B14" s="227">
        <f t="shared" si="0"/>
        <v>0</v>
      </c>
      <c r="C14" s="188">
        <v>0</v>
      </c>
      <c r="D14" s="188">
        <v>0</v>
      </c>
      <c r="E14" s="188">
        <v>0</v>
      </c>
      <c r="F14" s="36"/>
      <c r="G14" s="36"/>
      <c r="H14" s="114"/>
    </row>
    <row r="15" spans="1:8">
      <c r="A15" s="226" t="s">
        <v>405</v>
      </c>
      <c r="B15" s="227">
        <f t="shared" si="0"/>
        <v>0</v>
      </c>
      <c r="C15" s="188">
        <v>0</v>
      </c>
      <c r="D15" s="188">
        <v>0</v>
      </c>
      <c r="E15" s="188">
        <v>0</v>
      </c>
      <c r="F15" s="36"/>
      <c r="G15" s="36"/>
      <c r="H15" s="114"/>
    </row>
    <row r="16" spans="1:8">
      <c r="A16" s="226" t="s">
        <v>406</v>
      </c>
      <c r="B16" s="227">
        <f t="shared" si="0"/>
        <v>0</v>
      </c>
      <c r="C16" s="188">
        <v>0</v>
      </c>
      <c r="D16" s="188">
        <v>0</v>
      </c>
      <c r="E16" s="188">
        <v>0</v>
      </c>
      <c r="F16" s="36"/>
      <c r="G16" s="36"/>
      <c r="H16" s="114"/>
    </row>
    <row r="17" spans="1:14">
      <c r="A17" s="226" t="s">
        <v>407</v>
      </c>
      <c r="B17" s="227">
        <f t="shared" si="0"/>
        <v>0</v>
      </c>
      <c r="C17" s="188">
        <v>0</v>
      </c>
      <c r="D17" s="188">
        <v>0</v>
      </c>
      <c r="E17" s="188">
        <v>0</v>
      </c>
      <c r="F17" s="36"/>
      <c r="G17" s="36"/>
      <c r="H17" s="114"/>
    </row>
    <row r="18" spans="1:14">
      <c r="A18" s="226" t="s">
        <v>408</v>
      </c>
      <c r="B18" s="227">
        <f t="shared" si="0"/>
        <v>0</v>
      </c>
      <c r="C18" s="188">
        <v>0</v>
      </c>
      <c r="D18" s="188">
        <v>0</v>
      </c>
      <c r="E18" s="188">
        <v>0</v>
      </c>
      <c r="F18" s="36"/>
      <c r="G18" s="36"/>
      <c r="H18" s="114"/>
    </row>
    <row r="19" spans="1:14">
      <c r="A19" s="228" t="s">
        <v>142</v>
      </c>
      <c r="B19" s="227">
        <f t="shared" si="0"/>
        <v>0</v>
      </c>
      <c r="C19" s="227">
        <f>SUM(C4:C18)</f>
        <v>0</v>
      </c>
      <c r="D19" s="227">
        <f t="shared" ref="D19:E19" si="1">SUM(D4:D18)</f>
        <v>0</v>
      </c>
      <c r="E19" s="227">
        <f t="shared" si="1"/>
        <v>0</v>
      </c>
      <c r="F19" s="223"/>
      <c r="G19" s="223"/>
      <c r="H19" s="114"/>
    </row>
    <row r="20" spans="1:14">
      <c r="A20" s="89"/>
      <c r="B20" s="89"/>
      <c r="C20" s="89"/>
      <c r="D20" s="89"/>
      <c r="E20" s="89"/>
      <c r="F20" s="223"/>
      <c r="G20" s="223"/>
      <c r="H20" s="114"/>
    </row>
    <row r="21" spans="1:14">
      <c r="A21" s="386" t="s">
        <v>688</v>
      </c>
      <c r="B21" s="386"/>
      <c r="C21" s="386"/>
      <c r="D21" s="386"/>
      <c r="E21" s="386"/>
      <c r="F21" s="222"/>
      <c r="G21" s="222"/>
      <c r="H21" s="114"/>
    </row>
    <row r="22" spans="1:14" ht="31" customHeight="1">
      <c r="A22" s="387" t="s">
        <v>477</v>
      </c>
      <c r="B22" s="387"/>
      <c r="C22" s="387"/>
      <c r="D22" s="387"/>
      <c r="E22" s="387"/>
      <c r="F22" s="223"/>
      <c r="G22" s="223"/>
      <c r="H22" s="114"/>
    </row>
    <row r="23" spans="1:14" ht="24">
      <c r="A23" s="229"/>
      <c r="B23" s="225" t="s">
        <v>65</v>
      </c>
      <c r="C23" s="225" t="s">
        <v>138</v>
      </c>
      <c r="D23" s="225" t="s">
        <v>139</v>
      </c>
      <c r="E23" s="225" t="s">
        <v>393</v>
      </c>
      <c r="F23" s="223"/>
      <c r="G23" s="223"/>
    </row>
    <row r="24" spans="1:14">
      <c r="A24" s="226" t="s">
        <v>409</v>
      </c>
      <c r="B24" s="227">
        <f>SUM(C24:E24)</f>
        <v>0</v>
      </c>
      <c r="C24" s="188">
        <v>0</v>
      </c>
      <c r="D24" s="188" t="s">
        <v>101</v>
      </c>
      <c r="E24" s="188" t="s">
        <v>101</v>
      </c>
      <c r="F24" s="36"/>
      <c r="G24" s="36"/>
      <c r="H24" s="115" t="s">
        <v>483</v>
      </c>
      <c r="I24" s="114"/>
      <c r="J24" s="114"/>
      <c r="K24" s="114"/>
    </row>
    <row r="25" spans="1:14">
      <c r="A25" s="226" t="s">
        <v>410</v>
      </c>
      <c r="B25" s="227">
        <f t="shared" ref="B25:B28" si="2">SUM(C25:E25)</f>
        <v>0</v>
      </c>
      <c r="C25" s="188">
        <v>0</v>
      </c>
      <c r="D25" s="188" t="s">
        <v>101</v>
      </c>
      <c r="E25" s="188" t="s">
        <v>101</v>
      </c>
      <c r="F25" s="36"/>
      <c r="G25" s="36"/>
      <c r="H25" s="114" t="s">
        <v>478</v>
      </c>
      <c r="I25" s="114"/>
      <c r="J25" s="114"/>
      <c r="K25" s="114"/>
    </row>
    <row r="26" spans="1:14" ht="15" customHeight="1">
      <c r="A26" s="226" t="s">
        <v>254</v>
      </c>
      <c r="B26" s="227">
        <f t="shared" si="2"/>
        <v>0</v>
      </c>
      <c r="C26" s="188" t="s">
        <v>101</v>
      </c>
      <c r="D26" s="188" t="s">
        <v>101</v>
      </c>
      <c r="E26" s="188" t="s">
        <v>101</v>
      </c>
      <c r="F26" s="36"/>
      <c r="G26" s="36"/>
      <c r="H26" s="392" t="s">
        <v>479</v>
      </c>
      <c r="I26" s="392"/>
      <c r="J26" s="392"/>
      <c r="K26" s="392"/>
      <c r="L26" s="392"/>
      <c r="M26" s="392"/>
      <c r="N26" s="103" t="str">
        <f>IF(B28='1-24'!B437,"OK","ERROR")</f>
        <v>OK</v>
      </c>
    </row>
    <row r="27" spans="1:14">
      <c r="A27" s="226" t="s">
        <v>411</v>
      </c>
      <c r="B27" s="227">
        <f t="shared" si="2"/>
        <v>0</v>
      </c>
      <c r="C27" s="188" t="s">
        <v>101</v>
      </c>
      <c r="D27" s="188" t="s">
        <v>101</v>
      </c>
      <c r="E27" s="188" t="s">
        <v>101</v>
      </c>
      <c r="F27" s="36"/>
      <c r="G27" s="36"/>
      <c r="H27" s="114"/>
    </row>
    <row r="28" spans="1:14">
      <c r="A28" s="228" t="s">
        <v>142</v>
      </c>
      <c r="B28" s="227">
        <f t="shared" si="2"/>
        <v>0</v>
      </c>
      <c r="C28" s="227">
        <f>SUM(C24:C27)</f>
        <v>0</v>
      </c>
      <c r="D28" s="227">
        <f t="shared" ref="D28:E28" si="3">SUM(D24:D27)</f>
        <v>0</v>
      </c>
      <c r="E28" s="227">
        <f t="shared" si="3"/>
        <v>0</v>
      </c>
      <c r="F28" s="36"/>
      <c r="G28" s="36"/>
      <c r="H28" s="114"/>
    </row>
    <row r="29" spans="1:14">
      <c r="A29" s="189"/>
      <c r="B29" s="190"/>
      <c r="C29" s="190"/>
      <c r="D29" s="31"/>
      <c r="E29" s="31"/>
      <c r="F29" s="36"/>
      <c r="G29" s="36"/>
      <c r="H29" s="114"/>
    </row>
    <row r="30" spans="1:14">
      <c r="A30" s="189"/>
      <c r="B30" s="190"/>
      <c r="C30" s="190"/>
      <c r="D30" s="31"/>
      <c r="E30" s="31"/>
      <c r="F30" s="36"/>
      <c r="G30" s="36"/>
      <c r="H30" s="114"/>
    </row>
    <row r="31" spans="1:14">
      <c r="A31" s="189"/>
      <c r="B31" s="190"/>
      <c r="C31" s="190"/>
      <c r="D31" s="31"/>
      <c r="E31" s="31"/>
      <c r="F31" s="36"/>
      <c r="G31" s="36"/>
      <c r="H31" s="114"/>
    </row>
    <row r="32" spans="1:14">
      <c r="A32" s="189"/>
      <c r="B32" s="190"/>
      <c r="C32" s="190"/>
      <c r="D32" s="31"/>
      <c r="E32" s="31"/>
      <c r="F32" s="36"/>
      <c r="G32" s="36"/>
      <c r="H32" s="114"/>
    </row>
    <row r="33" spans="1:8">
      <c r="A33" s="189"/>
      <c r="B33" s="190"/>
      <c r="C33" s="190"/>
      <c r="D33" s="31"/>
      <c r="E33" s="31"/>
      <c r="F33" s="36"/>
      <c r="G33" s="36"/>
      <c r="H33" s="114"/>
    </row>
    <row r="34" spans="1:8">
      <c r="A34" s="189"/>
      <c r="B34" s="190"/>
      <c r="C34" s="190"/>
      <c r="D34" s="31"/>
      <c r="E34" s="31"/>
      <c r="F34" s="36"/>
      <c r="G34" s="36"/>
      <c r="H34" s="114"/>
    </row>
    <row r="35" spans="1:8">
      <c r="A35" s="189"/>
      <c r="B35" s="190"/>
      <c r="C35" s="190"/>
      <c r="D35" s="31"/>
      <c r="E35" s="31"/>
      <c r="F35" s="36"/>
      <c r="G35" s="36"/>
      <c r="H35" s="114"/>
    </row>
    <row r="36" spans="1:8">
      <c r="A36" s="189"/>
      <c r="B36" s="190"/>
      <c r="C36" s="190"/>
      <c r="D36" s="31"/>
      <c r="E36" s="31"/>
      <c r="F36" s="36"/>
      <c r="G36" s="36"/>
      <c r="H36" s="114"/>
    </row>
    <row r="37" spans="1:8">
      <c r="A37" s="189"/>
      <c r="B37" s="190"/>
      <c r="C37" s="190"/>
      <c r="D37" s="31"/>
      <c r="E37" s="31"/>
      <c r="F37" s="36"/>
      <c r="G37" s="36"/>
      <c r="H37" s="114"/>
    </row>
    <row r="38" spans="1:8">
      <c r="A38" s="189"/>
      <c r="B38" s="190"/>
      <c r="C38" s="190"/>
      <c r="D38" s="31"/>
      <c r="E38" s="31"/>
      <c r="F38" s="36"/>
      <c r="G38" s="36"/>
      <c r="H38" s="114"/>
    </row>
    <row r="39" spans="1:8">
      <c r="A39" s="189"/>
      <c r="B39" s="190"/>
      <c r="C39" s="190"/>
      <c r="D39" s="31"/>
      <c r="E39" s="31"/>
      <c r="F39" s="36"/>
      <c r="G39" s="36"/>
      <c r="H39" s="114"/>
    </row>
    <row r="40" spans="1:8">
      <c r="A40" s="189"/>
      <c r="B40" s="190"/>
      <c r="C40" s="190"/>
      <c r="D40" s="31"/>
      <c r="E40" s="31"/>
      <c r="F40" s="36"/>
      <c r="G40" s="36"/>
      <c r="H40" s="114"/>
    </row>
    <row r="41" spans="1:8">
      <c r="A41" s="189"/>
      <c r="B41" s="190"/>
      <c r="C41" s="190"/>
      <c r="D41" s="31"/>
      <c r="E41" s="31"/>
      <c r="F41" s="36"/>
      <c r="G41" s="36"/>
      <c r="H41" s="114"/>
    </row>
    <row r="42" spans="1:8">
      <c r="A42" s="189"/>
      <c r="B42" s="190"/>
      <c r="C42" s="190"/>
      <c r="D42" s="31"/>
      <c r="E42" s="31"/>
      <c r="F42" s="36"/>
      <c r="G42" s="36"/>
      <c r="H42" s="114"/>
    </row>
    <row r="43" spans="1:8">
      <c r="A43" s="386" t="s">
        <v>689</v>
      </c>
      <c r="B43" s="386"/>
      <c r="C43" s="386"/>
      <c r="D43" s="386"/>
      <c r="E43" s="386"/>
      <c r="F43" s="222"/>
      <c r="G43" s="222"/>
    </row>
    <row r="44" spans="1:8" ht="36" customHeight="1">
      <c r="A44" s="387" t="s">
        <v>485</v>
      </c>
      <c r="B44" s="387"/>
      <c r="C44" s="387"/>
      <c r="D44" s="387"/>
      <c r="E44" s="387"/>
      <c r="F44" s="223"/>
      <c r="G44" s="223"/>
    </row>
    <row r="45" spans="1:8" ht="24">
      <c r="A45" s="230"/>
      <c r="B45" s="231" t="s">
        <v>65</v>
      </c>
      <c r="C45" s="231" t="s">
        <v>138</v>
      </c>
      <c r="D45" s="231" t="s">
        <v>139</v>
      </c>
      <c r="E45" s="232" t="s">
        <v>393</v>
      </c>
      <c r="F45" s="83"/>
      <c r="G45" s="83"/>
    </row>
    <row r="46" spans="1:8">
      <c r="A46" s="233" t="s">
        <v>394</v>
      </c>
      <c r="B46" s="227">
        <f>SUM(C46:E46)</f>
        <v>0</v>
      </c>
      <c r="C46" s="191">
        <v>0</v>
      </c>
      <c r="D46" s="191">
        <v>0</v>
      </c>
      <c r="E46" s="191">
        <v>0</v>
      </c>
      <c r="F46" s="24"/>
      <c r="G46" s="24"/>
    </row>
    <row r="47" spans="1:8">
      <c r="A47" s="233" t="s">
        <v>395</v>
      </c>
      <c r="B47" s="227">
        <f t="shared" ref="B47:B61" si="4">SUM(C47:E47)</f>
        <v>0</v>
      </c>
      <c r="C47" s="191">
        <v>0</v>
      </c>
      <c r="D47" s="191">
        <v>0</v>
      </c>
      <c r="E47" s="191">
        <v>0</v>
      </c>
      <c r="F47" s="24"/>
      <c r="G47" s="24"/>
    </row>
    <row r="48" spans="1:8">
      <c r="A48" s="233" t="s">
        <v>396</v>
      </c>
      <c r="B48" s="227">
        <f t="shared" si="4"/>
        <v>0</v>
      </c>
      <c r="C48" s="191">
        <v>0</v>
      </c>
      <c r="D48" s="191">
        <v>0</v>
      </c>
      <c r="E48" s="191">
        <v>0</v>
      </c>
      <c r="F48" s="24"/>
      <c r="G48" s="24"/>
    </row>
    <row r="49" spans="1:7">
      <c r="A49" s="233" t="s">
        <v>397</v>
      </c>
      <c r="B49" s="227">
        <f t="shared" si="4"/>
        <v>0</v>
      </c>
      <c r="C49" s="191">
        <v>0</v>
      </c>
      <c r="D49" s="191">
        <v>0</v>
      </c>
      <c r="E49" s="191">
        <v>0</v>
      </c>
      <c r="F49" s="24"/>
      <c r="G49" s="24"/>
    </row>
    <row r="50" spans="1:7">
      <c r="A50" s="233" t="s">
        <v>398</v>
      </c>
      <c r="B50" s="227">
        <f t="shared" si="4"/>
        <v>0</v>
      </c>
      <c r="C50" s="191">
        <v>0</v>
      </c>
      <c r="D50" s="191">
        <v>0</v>
      </c>
      <c r="E50" s="191">
        <v>0</v>
      </c>
      <c r="F50" s="24"/>
      <c r="G50" s="24"/>
    </row>
    <row r="51" spans="1:7">
      <c r="A51" s="233" t="s">
        <v>399</v>
      </c>
      <c r="B51" s="227">
        <f t="shared" si="4"/>
        <v>0</v>
      </c>
      <c r="C51" s="191">
        <v>0</v>
      </c>
      <c r="D51" s="191">
        <v>0</v>
      </c>
      <c r="E51" s="191">
        <v>0</v>
      </c>
      <c r="F51" s="24"/>
      <c r="G51" s="24"/>
    </row>
    <row r="52" spans="1:7">
      <c r="A52" s="233" t="s">
        <v>400</v>
      </c>
      <c r="B52" s="227">
        <f t="shared" si="4"/>
        <v>0</v>
      </c>
      <c r="C52" s="191">
        <v>0</v>
      </c>
      <c r="D52" s="191">
        <v>0</v>
      </c>
      <c r="E52" s="191">
        <v>0</v>
      </c>
      <c r="F52" s="24"/>
      <c r="G52" s="24"/>
    </row>
    <row r="53" spans="1:7">
      <c r="A53" s="233" t="s">
        <v>401</v>
      </c>
      <c r="B53" s="227">
        <f t="shared" si="4"/>
        <v>0</v>
      </c>
      <c r="C53" s="191">
        <v>0</v>
      </c>
      <c r="D53" s="191">
        <v>0</v>
      </c>
      <c r="E53" s="191">
        <v>0</v>
      </c>
      <c r="F53" s="24"/>
      <c r="G53" s="24"/>
    </row>
    <row r="54" spans="1:7">
      <c r="A54" s="233" t="s">
        <v>402</v>
      </c>
      <c r="B54" s="227">
        <f t="shared" si="4"/>
        <v>0</v>
      </c>
      <c r="C54" s="191">
        <v>0</v>
      </c>
      <c r="D54" s="191">
        <v>0</v>
      </c>
      <c r="E54" s="191">
        <v>0</v>
      </c>
      <c r="F54" s="24"/>
      <c r="G54" s="24"/>
    </row>
    <row r="55" spans="1:7">
      <c r="A55" s="233" t="s">
        <v>403</v>
      </c>
      <c r="B55" s="227">
        <f t="shared" si="4"/>
        <v>0</v>
      </c>
      <c r="C55" s="191">
        <v>0</v>
      </c>
      <c r="D55" s="191">
        <v>0</v>
      </c>
      <c r="E55" s="191">
        <v>0</v>
      </c>
      <c r="F55" s="24"/>
      <c r="G55" s="24"/>
    </row>
    <row r="56" spans="1:7">
      <c r="A56" s="233" t="s">
        <v>404</v>
      </c>
      <c r="B56" s="227">
        <f t="shared" si="4"/>
        <v>0</v>
      </c>
      <c r="C56" s="191">
        <v>0</v>
      </c>
      <c r="D56" s="191">
        <v>0</v>
      </c>
      <c r="E56" s="191">
        <v>0</v>
      </c>
      <c r="F56" s="24"/>
      <c r="G56" s="24"/>
    </row>
    <row r="57" spans="1:7">
      <c r="A57" s="233" t="s">
        <v>405</v>
      </c>
      <c r="B57" s="227">
        <f t="shared" si="4"/>
        <v>0</v>
      </c>
      <c r="C57" s="191">
        <v>0</v>
      </c>
      <c r="D57" s="191">
        <v>0</v>
      </c>
      <c r="E57" s="191">
        <v>0</v>
      </c>
      <c r="F57" s="24"/>
      <c r="G57" s="24"/>
    </row>
    <row r="58" spans="1:7">
      <c r="A58" s="233" t="s">
        <v>406</v>
      </c>
      <c r="B58" s="227">
        <f t="shared" si="4"/>
        <v>0</v>
      </c>
      <c r="C58" s="191">
        <v>0</v>
      </c>
      <c r="D58" s="191">
        <v>0</v>
      </c>
      <c r="E58" s="191">
        <v>0</v>
      </c>
      <c r="F58" s="24"/>
      <c r="G58" s="24"/>
    </row>
    <row r="59" spans="1:7">
      <c r="A59" s="233" t="s">
        <v>407</v>
      </c>
      <c r="B59" s="227">
        <f t="shared" si="4"/>
        <v>0</v>
      </c>
      <c r="C59" s="191">
        <v>0</v>
      </c>
      <c r="D59" s="191">
        <v>0</v>
      </c>
      <c r="E59" s="191">
        <v>0</v>
      </c>
      <c r="F59" s="24"/>
      <c r="G59" s="24"/>
    </row>
    <row r="60" spans="1:7">
      <c r="A60" s="233" t="s">
        <v>408</v>
      </c>
      <c r="B60" s="227">
        <f t="shared" si="4"/>
        <v>0</v>
      </c>
      <c r="C60" s="191">
        <v>0</v>
      </c>
      <c r="D60" s="191">
        <v>0</v>
      </c>
      <c r="E60" s="191">
        <v>0</v>
      </c>
      <c r="F60" s="24"/>
      <c r="G60" s="24"/>
    </row>
    <row r="61" spans="1:7">
      <c r="A61" s="234" t="s">
        <v>142</v>
      </c>
      <c r="B61" s="227">
        <f t="shared" si="4"/>
        <v>0</v>
      </c>
      <c r="C61" s="227">
        <f>SUM(C46:C60)</f>
        <v>0</v>
      </c>
      <c r="D61" s="227">
        <f t="shared" ref="D61" si="5">SUM(D46:D60)</f>
        <v>0</v>
      </c>
      <c r="E61" s="227">
        <f t="shared" ref="E61" si="6">SUM(E46:E60)</f>
        <v>0</v>
      </c>
      <c r="F61" s="83"/>
      <c r="G61" s="83"/>
    </row>
    <row r="62" spans="1:7">
      <c r="A62" s="89"/>
      <c r="B62" s="89"/>
      <c r="C62" s="89"/>
      <c r="D62" s="89"/>
      <c r="E62" s="89"/>
      <c r="F62" s="223"/>
      <c r="G62" s="223"/>
    </row>
    <row r="63" spans="1:7">
      <c r="A63" s="386" t="s">
        <v>690</v>
      </c>
      <c r="B63" s="386"/>
      <c r="C63" s="386"/>
      <c r="D63" s="386"/>
      <c r="E63" s="386"/>
      <c r="F63" s="222"/>
      <c r="G63" s="222"/>
    </row>
    <row r="64" spans="1:7" ht="38" customHeight="1">
      <c r="A64" s="387" t="s">
        <v>486</v>
      </c>
      <c r="B64" s="387"/>
      <c r="C64" s="387"/>
      <c r="D64" s="387"/>
      <c r="E64" s="387"/>
      <c r="F64" s="223"/>
      <c r="G64" s="223"/>
    </row>
    <row r="65" spans="1:14" ht="24">
      <c r="A65" s="229"/>
      <c r="B65" s="225" t="s">
        <v>65</v>
      </c>
      <c r="C65" s="225" t="s">
        <v>138</v>
      </c>
      <c r="D65" s="225" t="s">
        <v>139</v>
      </c>
      <c r="E65" s="225" t="s">
        <v>393</v>
      </c>
      <c r="F65" s="83"/>
      <c r="G65" s="83"/>
      <c r="H65" s="115" t="s">
        <v>481</v>
      </c>
      <c r="I65" s="114"/>
      <c r="J65" s="114"/>
      <c r="K65" s="114"/>
    </row>
    <row r="66" spans="1:14">
      <c r="A66" s="233" t="s">
        <v>409</v>
      </c>
      <c r="B66" s="227">
        <f>SUM(C66:E66)</f>
        <v>0</v>
      </c>
      <c r="C66" s="191">
        <v>0</v>
      </c>
      <c r="D66" s="191" t="s">
        <v>101</v>
      </c>
      <c r="E66" s="191" t="s">
        <v>101</v>
      </c>
      <c r="F66" s="24"/>
      <c r="G66" s="24"/>
      <c r="H66" s="114" t="s">
        <v>482</v>
      </c>
      <c r="I66" s="114"/>
      <c r="J66" s="114"/>
      <c r="K66" s="114"/>
    </row>
    <row r="67" spans="1:14">
      <c r="A67" s="233" t="s">
        <v>410</v>
      </c>
      <c r="B67" s="227">
        <f t="shared" ref="B67:B70" si="7">SUM(C67:E67)</f>
        <v>0</v>
      </c>
      <c r="C67" s="191">
        <v>0</v>
      </c>
      <c r="D67" s="191" t="s">
        <v>101</v>
      </c>
      <c r="E67" s="191" t="s">
        <v>101</v>
      </c>
      <c r="F67" s="24"/>
      <c r="G67" s="24"/>
      <c r="H67" s="392" t="s">
        <v>480</v>
      </c>
      <c r="I67" s="392"/>
      <c r="J67" s="392"/>
      <c r="K67" s="392"/>
      <c r="L67" s="392"/>
      <c r="M67" s="392"/>
      <c r="N67" s="103" t="str">
        <f>IF(B70='1-24'!B469,"OK","ERROR")</f>
        <v>OK</v>
      </c>
    </row>
    <row r="68" spans="1:14">
      <c r="A68" s="233" t="s">
        <v>254</v>
      </c>
      <c r="B68" s="227">
        <f t="shared" si="7"/>
        <v>0</v>
      </c>
      <c r="C68" s="191" t="s">
        <v>101</v>
      </c>
      <c r="D68" s="191" t="s">
        <v>101</v>
      </c>
      <c r="E68" s="191" t="s">
        <v>101</v>
      </c>
      <c r="F68" s="24"/>
      <c r="G68" s="24"/>
    </row>
    <row r="69" spans="1:14">
      <c r="A69" s="233" t="s">
        <v>411</v>
      </c>
      <c r="B69" s="227">
        <f t="shared" si="7"/>
        <v>0</v>
      </c>
      <c r="C69" s="191" t="s">
        <v>101</v>
      </c>
      <c r="D69" s="191" t="s">
        <v>101</v>
      </c>
      <c r="E69" s="191" t="s">
        <v>101</v>
      </c>
      <c r="F69" s="24"/>
      <c r="G69" s="24"/>
    </row>
    <row r="70" spans="1:14">
      <c r="A70" s="234" t="s">
        <v>142</v>
      </c>
      <c r="B70" s="227">
        <f t="shared" si="7"/>
        <v>0</v>
      </c>
      <c r="C70" s="227">
        <f>SUM(C66:C69)</f>
        <v>0</v>
      </c>
      <c r="D70" s="227">
        <f t="shared" ref="D70" si="8">SUM(D66:D69)</f>
        <v>0</v>
      </c>
      <c r="E70" s="227">
        <f t="shared" ref="E70" si="9">SUM(E66:E69)</f>
        <v>0</v>
      </c>
      <c r="F70" s="24"/>
      <c r="G70" s="24"/>
    </row>
    <row r="71" spans="1:14">
      <c r="A71" s="24"/>
      <c r="B71" s="24"/>
      <c r="C71" s="24"/>
      <c r="D71" s="24"/>
      <c r="E71" s="24"/>
      <c r="F71" s="24"/>
      <c r="G71" s="24"/>
    </row>
    <row r="72" spans="1:14">
      <c r="A72" s="24"/>
      <c r="B72" s="24"/>
      <c r="C72" s="24"/>
      <c r="D72" s="24"/>
      <c r="E72" s="24"/>
      <c r="F72" s="24"/>
      <c r="G72" s="24"/>
    </row>
    <row r="73" spans="1:14">
      <c r="A73" s="24"/>
      <c r="B73" s="24"/>
      <c r="C73" s="24"/>
      <c r="D73" s="24"/>
      <c r="E73" s="24"/>
      <c r="F73" s="24"/>
      <c r="G73" s="24"/>
    </row>
    <row r="74" spans="1:14">
      <c r="A74" s="24"/>
      <c r="B74" s="24"/>
      <c r="C74" s="24"/>
      <c r="D74" s="24"/>
      <c r="E74" s="24"/>
      <c r="F74" s="24"/>
      <c r="G74" s="24"/>
    </row>
    <row r="84" spans="1:11">
      <c r="A84" s="442" t="s">
        <v>691</v>
      </c>
      <c r="B84" s="442"/>
      <c r="C84" s="442"/>
      <c r="D84" s="442"/>
      <c r="E84" s="442"/>
      <c r="F84" s="235"/>
      <c r="G84" s="235"/>
      <c r="K84" s="114"/>
    </row>
    <row r="85" spans="1:11" ht="40" customHeight="1">
      <c r="A85" s="395" t="s">
        <v>484</v>
      </c>
      <c r="B85" s="395"/>
      <c r="C85" s="395"/>
      <c r="D85" s="395"/>
      <c r="E85" s="395"/>
      <c r="F85" s="236"/>
      <c r="G85" s="236"/>
    </row>
    <row r="86" spans="1:11" ht="24">
      <c r="A86" s="237"/>
      <c r="B86" s="238" t="s">
        <v>65</v>
      </c>
      <c r="C86" s="238" t="s">
        <v>138</v>
      </c>
      <c r="D86" s="238" t="s">
        <v>139</v>
      </c>
      <c r="E86" s="238" t="s">
        <v>393</v>
      </c>
      <c r="F86" s="83"/>
      <c r="G86" s="83"/>
    </row>
    <row r="87" spans="1:11">
      <c r="A87" s="139" t="s">
        <v>412</v>
      </c>
      <c r="B87" s="88">
        <f>SUM(C87:E87)</f>
        <v>0</v>
      </c>
      <c r="C87" s="48">
        <v>0</v>
      </c>
      <c r="D87" s="48">
        <v>0</v>
      </c>
      <c r="E87" s="48">
        <v>0</v>
      </c>
      <c r="F87" s="24"/>
      <c r="G87" s="24"/>
    </row>
    <row r="88" spans="1:11">
      <c r="A88" s="139" t="s">
        <v>413</v>
      </c>
      <c r="B88" s="88">
        <f t="shared" ref="B88:B98" si="10">SUM(C88:E88)</f>
        <v>0</v>
      </c>
      <c r="C88" s="48">
        <v>0</v>
      </c>
      <c r="D88" s="48">
        <v>0</v>
      </c>
      <c r="E88" s="48">
        <v>0</v>
      </c>
      <c r="F88" s="24"/>
      <c r="G88" s="24"/>
    </row>
    <row r="89" spans="1:11">
      <c r="A89" s="139" t="s">
        <v>414</v>
      </c>
      <c r="B89" s="88">
        <f t="shared" si="10"/>
        <v>0</v>
      </c>
      <c r="C89" s="48">
        <v>0</v>
      </c>
      <c r="D89" s="48">
        <v>0</v>
      </c>
      <c r="E89" s="48">
        <v>0</v>
      </c>
      <c r="F89" s="24"/>
      <c r="G89" s="24"/>
    </row>
    <row r="90" spans="1:11">
      <c r="A90" s="139" t="s">
        <v>415</v>
      </c>
      <c r="B90" s="88">
        <f t="shared" si="10"/>
        <v>0</v>
      </c>
      <c r="C90" s="48">
        <v>0</v>
      </c>
      <c r="D90" s="48">
        <v>0</v>
      </c>
      <c r="E90" s="48">
        <v>0</v>
      </c>
      <c r="F90" s="24"/>
      <c r="G90" s="24"/>
    </row>
    <row r="91" spans="1:11">
      <c r="A91" s="139" t="s">
        <v>416</v>
      </c>
      <c r="B91" s="88">
        <f t="shared" si="10"/>
        <v>0</v>
      </c>
      <c r="C91" s="48">
        <v>0</v>
      </c>
      <c r="D91" s="48">
        <v>0</v>
      </c>
      <c r="E91" s="48">
        <v>0</v>
      </c>
      <c r="F91" s="24"/>
      <c r="G91" s="24"/>
    </row>
    <row r="92" spans="1:11">
      <c r="A92" s="139" t="s">
        <v>417</v>
      </c>
      <c r="B92" s="88">
        <f t="shared" si="10"/>
        <v>0</v>
      </c>
      <c r="C92" s="48">
        <v>0</v>
      </c>
      <c r="D92" s="48">
        <v>0</v>
      </c>
      <c r="E92" s="48">
        <v>0</v>
      </c>
      <c r="F92" s="24"/>
      <c r="G92" s="24"/>
    </row>
    <row r="93" spans="1:11">
      <c r="A93" s="139" t="s">
        <v>418</v>
      </c>
      <c r="B93" s="88">
        <f t="shared" si="10"/>
        <v>0</v>
      </c>
      <c r="C93" s="48">
        <v>0</v>
      </c>
      <c r="D93" s="48">
        <v>0</v>
      </c>
      <c r="E93" s="48">
        <v>0</v>
      </c>
      <c r="F93" s="24"/>
      <c r="G93" s="24"/>
    </row>
    <row r="94" spans="1:11">
      <c r="A94" s="139" t="s">
        <v>419</v>
      </c>
      <c r="B94" s="88">
        <f t="shared" si="10"/>
        <v>0</v>
      </c>
      <c r="C94" s="48">
        <v>0</v>
      </c>
      <c r="D94" s="48">
        <v>0</v>
      </c>
      <c r="E94" s="48">
        <v>0</v>
      </c>
      <c r="F94" s="24"/>
      <c r="G94" s="24"/>
    </row>
    <row r="95" spans="1:11">
      <c r="A95" s="139" t="s">
        <v>420</v>
      </c>
      <c r="B95" s="88">
        <f t="shared" si="10"/>
        <v>0</v>
      </c>
      <c r="C95" s="48">
        <v>0</v>
      </c>
      <c r="D95" s="48">
        <v>0</v>
      </c>
      <c r="E95" s="48">
        <v>0</v>
      </c>
      <c r="F95" s="24"/>
      <c r="G95" s="24"/>
    </row>
    <row r="96" spans="1:11">
      <c r="A96" s="139" t="s">
        <v>421</v>
      </c>
      <c r="B96" s="88">
        <f t="shared" si="10"/>
        <v>0</v>
      </c>
      <c r="C96" s="48">
        <v>0</v>
      </c>
      <c r="D96" s="48">
        <v>0</v>
      </c>
      <c r="E96" s="48">
        <v>0</v>
      </c>
      <c r="F96" s="24"/>
      <c r="G96" s="24"/>
    </row>
    <row r="97" spans="1:14">
      <c r="A97" s="139" t="s">
        <v>422</v>
      </c>
      <c r="B97" s="88">
        <f t="shared" si="10"/>
        <v>0</v>
      </c>
      <c r="C97" s="48">
        <v>0</v>
      </c>
      <c r="D97" s="48">
        <v>0</v>
      </c>
      <c r="E97" s="48">
        <v>0</v>
      </c>
      <c r="F97" s="24"/>
      <c r="G97" s="24"/>
    </row>
    <row r="98" spans="1:14">
      <c r="A98" s="139" t="s">
        <v>408</v>
      </c>
      <c r="B98" s="88">
        <f t="shared" si="10"/>
        <v>0</v>
      </c>
      <c r="C98" s="48">
        <v>0</v>
      </c>
      <c r="D98" s="48">
        <v>0</v>
      </c>
      <c r="E98" s="48">
        <v>0</v>
      </c>
      <c r="F98" s="24"/>
      <c r="G98" s="24"/>
    </row>
    <row r="99" spans="1:14">
      <c r="A99" s="239" t="s">
        <v>142</v>
      </c>
      <c r="B99" s="88">
        <f>SUM(B87:B98)</f>
        <v>0</v>
      </c>
      <c r="C99" s="88">
        <f t="shared" ref="C99:E99" si="11">SUM(C87:C98)</f>
        <v>0</v>
      </c>
      <c r="D99" s="88">
        <f t="shared" si="11"/>
        <v>0</v>
      </c>
      <c r="E99" s="88">
        <f t="shared" si="11"/>
        <v>0</v>
      </c>
      <c r="F99" s="24"/>
      <c r="G99" s="24"/>
    </row>
    <row r="100" spans="1:14">
      <c r="A100" s="90"/>
      <c r="B100" s="90"/>
      <c r="C100" s="90"/>
      <c r="D100" s="90"/>
      <c r="E100" s="90"/>
      <c r="F100" s="83"/>
      <c r="G100" s="83"/>
    </row>
    <row r="101" spans="1:14">
      <c r="A101" s="445" t="s">
        <v>692</v>
      </c>
      <c r="B101" s="445"/>
      <c r="C101" s="445"/>
      <c r="D101" s="445"/>
      <c r="E101" s="445"/>
      <c r="F101" s="222"/>
      <c r="G101" s="222"/>
    </row>
    <row r="102" spans="1:14" ht="32" customHeight="1">
      <c r="A102" s="387" t="s">
        <v>487</v>
      </c>
      <c r="B102" s="387"/>
      <c r="C102" s="387"/>
      <c r="D102" s="387"/>
      <c r="E102" s="387"/>
      <c r="F102" s="223"/>
      <c r="G102" s="223"/>
    </row>
    <row r="103" spans="1:14">
      <c r="A103" s="89"/>
      <c r="B103" s="89"/>
      <c r="C103" s="89"/>
      <c r="D103" s="89"/>
      <c r="E103" s="89"/>
      <c r="F103" s="223"/>
      <c r="G103" s="223"/>
      <c r="H103" s="115" t="s">
        <v>488</v>
      </c>
      <c r="I103" s="114"/>
      <c r="J103" s="114"/>
      <c r="K103" s="114"/>
    </row>
    <row r="104" spans="1:14" ht="24">
      <c r="A104" s="240"/>
      <c r="B104" s="137" t="s">
        <v>65</v>
      </c>
      <c r="C104" s="137" t="s">
        <v>138</v>
      </c>
      <c r="D104" s="137" t="s">
        <v>139</v>
      </c>
      <c r="E104" s="137" t="s">
        <v>393</v>
      </c>
      <c r="F104" s="83"/>
      <c r="G104" s="83"/>
      <c r="H104" s="114" t="s">
        <v>489</v>
      </c>
      <c r="I104" s="114"/>
      <c r="J104" s="114"/>
      <c r="K104" s="114"/>
    </row>
    <row r="105" spans="1:14">
      <c r="A105" s="139" t="s">
        <v>409</v>
      </c>
      <c r="B105" s="88">
        <f>SUM(C105:E105)</f>
        <v>0</v>
      </c>
      <c r="C105" s="48">
        <v>0</v>
      </c>
      <c r="D105" s="48" t="s">
        <v>101</v>
      </c>
      <c r="E105" s="48" t="s">
        <v>101</v>
      </c>
      <c r="F105" s="24"/>
      <c r="G105" s="24"/>
      <c r="H105" s="392" t="s">
        <v>490</v>
      </c>
      <c r="I105" s="392"/>
      <c r="J105" s="392"/>
      <c r="K105" s="392"/>
      <c r="L105" s="392"/>
      <c r="M105" s="392"/>
      <c r="N105" s="103" t="str">
        <f>IF(B109='1-24'!B437,"OK","ERROR")</f>
        <v>OK</v>
      </c>
    </row>
    <row r="106" spans="1:14">
      <c r="A106" s="139" t="s">
        <v>410</v>
      </c>
      <c r="B106" s="88">
        <f t="shared" ref="B106:B109" si="12">SUM(C106:E106)</f>
        <v>0</v>
      </c>
      <c r="C106" s="48">
        <v>0</v>
      </c>
      <c r="D106" s="48" t="s">
        <v>101</v>
      </c>
      <c r="E106" s="48" t="s">
        <v>101</v>
      </c>
      <c r="F106" s="24"/>
      <c r="G106" s="24"/>
    </row>
    <row r="107" spans="1:14">
      <c r="A107" s="139" t="s">
        <v>254</v>
      </c>
      <c r="B107" s="88">
        <f t="shared" si="12"/>
        <v>0</v>
      </c>
      <c r="C107" s="48" t="s">
        <v>101</v>
      </c>
      <c r="D107" s="48" t="s">
        <v>101</v>
      </c>
      <c r="E107" s="48" t="s">
        <v>101</v>
      </c>
      <c r="F107" s="24"/>
      <c r="G107" s="24"/>
    </row>
    <row r="108" spans="1:14">
      <c r="A108" s="139" t="s">
        <v>411</v>
      </c>
      <c r="B108" s="88">
        <f t="shared" si="12"/>
        <v>0</v>
      </c>
      <c r="C108" s="48" t="s">
        <v>101</v>
      </c>
      <c r="D108" s="48" t="s">
        <v>101</v>
      </c>
      <c r="E108" s="48" t="s">
        <v>101</v>
      </c>
      <c r="F108" s="24"/>
      <c r="G108" s="24"/>
    </row>
    <row r="109" spans="1:14">
      <c r="A109" s="239" t="s">
        <v>142</v>
      </c>
      <c r="B109" s="88">
        <f t="shared" si="12"/>
        <v>0</v>
      </c>
      <c r="C109" s="88">
        <f>SUM(C105:C108)</f>
        <v>0</v>
      </c>
      <c r="D109" s="88">
        <f t="shared" ref="D109:E109" si="13">SUM(D105:D108)</f>
        <v>0</v>
      </c>
      <c r="E109" s="88">
        <f t="shared" si="13"/>
        <v>0</v>
      </c>
      <c r="F109" s="24"/>
      <c r="G109" s="24"/>
    </row>
    <row r="110" spans="1:14">
      <c r="A110" s="28"/>
      <c r="B110" s="28"/>
      <c r="C110" s="28"/>
      <c r="D110" s="28"/>
      <c r="E110" s="28"/>
      <c r="F110" s="36"/>
      <c r="G110" s="36"/>
    </row>
    <row r="111" spans="1:14">
      <c r="A111" s="28"/>
      <c r="B111" s="28"/>
      <c r="C111" s="28"/>
      <c r="D111" s="28"/>
      <c r="E111" s="28"/>
      <c r="F111" s="36"/>
      <c r="G111" s="36"/>
    </row>
    <row r="112" spans="1:14">
      <c r="A112" s="28"/>
      <c r="B112" s="28"/>
      <c r="C112" s="28"/>
      <c r="D112" s="28"/>
      <c r="E112" s="28"/>
      <c r="F112" s="36"/>
      <c r="G112" s="36"/>
    </row>
    <row r="113" spans="1:7">
      <c r="A113" s="28"/>
      <c r="B113" s="28"/>
      <c r="C113" s="28"/>
      <c r="D113" s="28"/>
      <c r="E113" s="28"/>
      <c r="F113" s="36"/>
      <c r="G113" s="36"/>
    </row>
    <row r="114" spans="1:7">
      <c r="A114" s="28"/>
      <c r="B114" s="28"/>
      <c r="C114" s="28"/>
      <c r="D114" s="28"/>
      <c r="E114" s="28"/>
      <c r="F114" s="36"/>
      <c r="G114" s="36"/>
    </row>
    <row r="115" spans="1:7">
      <c r="A115" s="28"/>
      <c r="B115" s="28"/>
      <c r="C115" s="28"/>
      <c r="D115" s="28"/>
      <c r="E115" s="28"/>
      <c r="F115" s="36"/>
      <c r="G115" s="36"/>
    </row>
    <row r="116" spans="1:7">
      <c r="A116" s="28"/>
      <c r="B116" s="28"/>
      <c r="C116" s="28"/>
      <c r="D116" s="28"/>
      <c r="E116" s="28"/>
      <c r="F116" s="36"/>
      <c r="G116" s="36"/>
    </row>
    <row r="117" spans="1:7">
      <c r="A117" s="28"/>
      <c r="B117" s="28"/>
      <c r="C117" s="28"/>
      <c r="D117" s="28"/>
      <c r="E117" s="28"/>
      <c r="F117" s="36"/>
      <c r="G117" s="36"/>
    </row>
    <row r="118" spans="1:7">
      <c r="A118" s="28"/>
      <c r="B118" s="28"/>
      <c r="C118" s="28"/>
      <c r="D118" s="28"/>
      <c r="E118" s="28"/>
      <c r="F118" s="36"/>
      <c r="G118" s="36"/>
    </row>
    <row r="119" spans="1:7">
      <c r="A119" s="28"/>
      <c r="B119" s="28"/>
      <c r="C119" s="28"/>
      <c r="D119" s="28"/>
      <c r="E119" s="28"/>
      <c r="F119" s="36"/>
      <c r="G119" s="36"/>
    </row>
    <row r="120" spans="1:7">
      <c r="A120" s="28"/>
      <c r="B120" s="28"/>
      <c r="C120" s="28"/>
      <c r="D120" s="28"/>
      <c r="E120" s="28"/>
      <c r="F120" s="36"/>
      <c r="G120" s="36"/>
    </row>
    <row r="121" spans="1:7">
      <c r="A121" s="28"/>
      <c r="B121" s="28"/>
      <c r="C121" s="28"/>
      <c r="D121" s="28"/>
      <c r="E121" s="28"/>
      <c r="F121" s="36"/>
      <c r="G121" s="36"/>
    </row>
    <row r="122" spans="1:7">
      <c r="A122" s="28"/>
      <c r="B122" s="28"/>
      <c r="C122" s="28"/>
      <c r="D122" s="28"/>
      <c r="E122" s="28"/>
      <c r="F122" s="36"/>
      <c r="G122" s="36"/>
    </row>
    <row r="123" spans="1:7">
      <c r="A123" s="28"/>
      <c r="B123" s="28"/>
      <c r="C123" s="28"/>
      <c r="D123" s="28"/>
      <c r="E123" s="28"/>
      <c r="F123" s="36"/>
      <c r="G123" s="36"/>
    </row>
    <row r="124" spans="1:7">
      <c r="A124" s="28"/>
      <c r="B124" s="28"/>
      <c r="C124" s="28"/>
      <c r="D124" s="28"/>
      <c r="E124" s="28"/>
      <c r="F124" s="36"/>
      <c r="G124" s="36"/>
    </row>
    <row r="125" spans="1:7">
      <c r="A125" s="386" t="s">
        <v>693</v>
      </c>
      <c r="B125" s="386"/>
      <c r="C125" s="386"/>
      <c r="D125" s="386"/>
      <c r="E125" s="386"/>
      <c r="F125" s="222"/>
      <c r="G125" s="222"/>
    </row>
    <row r="126" spans="1:7" ht="26" customHeight="1">
      <c r="A126" s="387" t="s">
        <v>491</v>
      </c>
      <c r="B126" s="387"/>
      <c r="C126" s="387"/>
      <c r="D126" s="387"/>
      <c r="E126" s="387"/>
      <c r="F126" s="223"/>
      <c r="G126" s="223"/>
    </row>
    <row r="127" spans="1:7" ht="24">
      <c r="A127" s="241"/>
      <c r="B127" s="242" t="s">
        <v>65</v>
      </c>
      <c r="C127" s="242" t="s">
        <v>138</v>
      </c>
      <c r="D127" s="242" t="s">
        <v>139</v>
      </c>
      <c r="E127" s="242" t="s">
        <v>393</v>
      </c>
      <c r="F127" s="83"/>
      <c r="G127" s="83"/>
    </row>
    <row r="128" spans="1:7">
      <c r="A128" s="143" t="s">
        <v>412</v>
      </c>
      <c r="B128" s="88">
        <f>SUM(C128:E128)</f>
        <v>0</v>
      </c>
      <c r="C128" s="47">
        <v>0</v>
      </c>
      <c r="D128" s="47">
        <v>0</v>
      </c>
      <c r="E128" s="47">
        <v>0</v>
      </c>
      <c r="F128" s="24"/>
      <c r="G128" s="24"/>
    </row>
    <row r="129" spans="1:11">
      <c r="A129" s="143" t="s">
        <v>413</v>
      </c>
      <c r="B129" s="88">
        <f t="shared" ref="B129:B139" si="14">SUM(C129:E129)</f>
        <v>0</v>
      </c>
      <c r="C129" s="47">
        <v>0</v>
      </c>
      <c r="D129" s="47">
        <v>0</v>
      </c>
      <c r="E129" s="47">
        <v>0</v>
      </c>
      <c r="F129" s="24"/>
      <c r="G129" s="24"/>
    </row>
    <row r="130" spans="1:11">
      <c r="A130" s="143" t="s">
        <v>414</v>
      </c>
      <c r="B130" s="88">
        <f t="shared" si="14"/>
        <v>0</v>
      </c>
      <c r="C130" s="47">
        <v>0</v>
      </c>
      <c r="D130" s="47">
        <v>0</v>
      </c>
      <c r="E130" s="47">
        <v>0</v>
      </c>
      <c r="F130" s="24"/>
      <c r="G130" s="24"/>
    </row>
    <row r="131" spans="1:11">
      <c r="A131" s="143" t="s">
        <v>415</v>
      </c>
      <c r="B131" s="88">
        <f t="shared" si="14"/>
        <v>0</v>
      </c>
      <c r="C131" s="47">
        <v>0</v>
      </c>
      <c r="D131" s="47">
        <v>0</v>
      </c>
      <c r="E131" s="47">
        <v>0</v>
      </c>
      <c r="F131" s="24"/>
      <c r="G131" s="24"/>
    </row>
    <row r="132" spans="1:11">
      <c r="A132" s="143" t="s">
        <v>416</v>
      </c>
      <c r="B132" s="88">
        <f t="shared" si="14"/>
        <v>0</v>
      </c>
      <c r="C132" s="47">
        <v>0</v>
      </c>
      <c r="D132" s="47">
        <v>0</v>
      </c>
      <c r="E132" s="47">
        <v>0</v>
      </c>
      <c r="F132" s="24"/>
      <c r="G132" s="24"/>
    </row>
    <row r="133" spans="1:11">
      <c r="A133" s="143" t="s">
        <v>417</v>
      </c>
      <c r="B133" s="88">
        <f t="shared" si="14"/>
        <v>0</v>
      </c>
      <c r="C133" s="47">
        <v>0</v>
      </c>
      <c r="D133" s="47">
        <v>0</v>
      </c>
      <c r="E133" s="47">
        <v>0</v>
      </c>
      <c r="F133" s="24"/>
      <c r="G133" s="24"/>
    </row>
    <row r="134" spans="1:11">
      <c r="A134" s="143" t="s">
        <v>418</v>
      </c>
      <c r="B134" s="88">
        <f t="shared" si="14"/>
        <v>0</v>
      </c>
      <c r="C134" s="47">
        <v>0</v>
      </c>
      <c r="D134" s="47">
        <v>0</v>
      </c>
      <c r="E134" s="47">
        <v>0</v>
      </c>
      <c r="F134" s="24"/>
      <c r="G134" s="24"/>
    </row>
    <row r="135" spans="1:11">
      <c r="A135" s="143" t="s">
        <v>419</v>
      </c>
      <c r="B135" s="88">
        <f t="shared" si="14"/>
        <v>0</v>
      </c>
      <c r="C135" s="47">
        <v>0</v>
      </c>
      <c r="D135" s="47">
        <v>0</v>
      </c>
      <c r="E135" s="47">
        <v>0</v>
      </c>
      <c r="F135" s="24"/>
      <c r="G135" s="24"/>
    </row>
    <row r="136" spans="1:11">
      <c r="A136" s="143" t="s">
        <v>420</v>
      </c>
      <c r="B136" s="88">
        <f t="shared" si="14"/>
        <v>0</v>
      </c>
      <c r="C136" s="47">
        <v>0</v>
      </c>
      <c r="D136" s="47">
        <v>0</v>
      </c>
      <c r="E136" s="47">
        <v>0</v>
      </c>
      <c r="F136" s="24"/>
      <c r="G136" s="24"/>
    </row>
    <row r="137" spans="1:11">
      <c r="A137" s="143" t="s">
        <v>421</v>
      </c>
      <c r="B137" s="88">
        <f t="shared" si="14"/>
        <v>0</v>
      </c>
      <c r="C137" s="47">
        <v>0</v>
      </c>
      <c r="D137" s="47">
        <v>0</v>
      </c>
      <c r="E137" s="47">
        <v>0</v>
      </c>
      <c r="F137" s="24"/>
      <c r="G137" s="24"/>
    </row>
    <row r="138" spans="1:11">
      <c r="A138" s="143" t="s">
        <v>422</v>
      </c>
      <c r="B138" s="88">
        <f t="shared" si="14"/>
        <v>0</v>
      </c>
      <c r="C138" s="47">
        <v>0</v>
      </c>
      <c r="D138" s="47">
        <v>0</v>
      </c>
      <c r="E138" s="47">
        <v>0</v>
      </c>
      <c r="F138" s="24"/>
      <c r="G138" s="24"/>
    </row>
    <row r="139" spans="1:11">
      <c r="A139" s="143" t="s">
        <v>408</v>
      </c>
      <c r="B139" s="88">
        <f t="shared" si="14"/>
        <v>0</v>
      </c>
      <c r="C139" s="47">
        <v>0</v>
      </c>
      <c r="D139" s="47">
        <v>0</v>
      </c>
      <c r="E139" s="47">
        <v>0</v>
      </c>
      <c r="F139" s="24"/>
      <c r="G139" s="24"/>
    </row>
    <row r="140" spans="1:11">
      <c r="A140" s="243" t="s">
        <v>142</v>
      </c>
      <c r="B140" s="88">
        <f>SUM(B128:B139)</f>
        <v>0</v>
      </c>
      <c r="C140" s="88">
        <f t="shared" ref="C140" si="15">SUM(C128:C139)</f>
        <v>0</v>
      </c>
      <c r="D140" s="88">
        <f t="shared" ref="D140" si="16">SUM(D128:D139)</f>
        <v>0</v>
      </c>
      <c r="E140" s="88">
        <f t="shared" ref="E140" si="17">SUM(E128:E139)</f>
        <v>0</v>
      </c>
      <c r="F140" s="24"/>
      <c r="G140" s="24"/>
    </row>
    <row r="141" spans="1:11">
      <c r="A141" s="89"/>
      <c r="B141" s="89"/>
      <c r="C141" s="89"/>
      <c r="D141" s="89"/>
      <c r="E141" s="89"/>
      <c r="F141" s="223"/>
      <c r="G141" s="223"/>
    </row>
    <row r="142" spans="1:11">
      <c r="A142" s="386" t="s">
        <v>694</v>
      </c>
      <c r="B142" s="386"/>
      <c r="C142" s="386"/>
      <c r="D142" s="386"/>
      <c r="E142" s="386"/>
      <c r="F142" s="222"/>
      <c r="G142" s="222"/>
    </row>
    <row r="143" spans="1:11" ht="33" customHeight="1">
      <c r="A143" s="387" t="s">
        <v>492</v>
      </c>
      <c r="B143" s="387"/>
      <c r="C143" s="387"/>
      <c r="D143" s="387"/>
      <c r="E143" s="387"/>
      <c r="F143" s="223"/>
      <c r="G143" s="223"/>
    </row>
    <row r="144" spans="1:11" ht="24">
      <c r="A144" s="244"/>
      <c r="B144" s="141" t="s">
        <v>65</v>
      </c>
      <c r="C144" s="141" t="s">
        <v>138</v>
      </c>
      <c r="D144" s="141" t="s">
        <v>139</v>
      </c>
      <c r="E144" s="141" t="s">
        <v>393</v>
      </c>
      <c r="F144" s="83"/>
      <c r="G144" s="83"/>
      <c r="H144" s="115" t="s">
        <v>493</v>
      </c>
      <c r="I144" s="114"/>
      <c r="J144" s="114"/>
      <c r="K144" s="114"/>
    </row>
    <row r="145" spans="1:14">
      <c r="A145" s="143" t="s">
        <v>409</v>
      </c>
      <c r="B145" s="88">
        <f>SUM(C145:E145)</f>
        <v>0</v>
      </c>
      <c r="C145" s="47">
        <v>0</v>
      </c>
      <c r="D145" s="47" t="s">
        <v>101</v>
      </c>
      <c r="E145" s="47" t="s">
        <v>101</v>
      </c>
      <c r="F145" s="24"/>
      <c r="G145" s="24"/>
      <c r="H145" s="114" t="s">
        <v>494</v>
      </c>
      <c r="I145" s="114"/>
      <c r="J145" s="114"/>
      <c r="K145" s="114"/>
    </row>
    <row r="146" spans="1:14">
      <c r="A146" s="143" t="s">
        <v>410</v>
      </c>
      <c r="B146" s="88">
        <f t="shared" ref="B146:B149" si="18">SUM(C146:E146)</f>
        <v>0</v>
      </c>
      <c r="C146" s="47">
        <v>0</v>
      </c>
      <c r="D146" s="47" t="s">
        <v>101</v>
      </c>
      <c r="E146" s="47" t="s">
        <v>101</v>
      </c>
      <c r="F146" s="24"/>
      <c r="G146" s="24"/>
      <c r="H146" s="392" t="s">
        <v>495</v>
      </c>
      <c r="I146" s="392"/>
      <c r="J146" s="392"/>
      <c r="K146" s="392"/>
      <c r="L146" s="392"/>
      <c r="M146" s="392"/>
      <c r="N146" s="103" t="str">
        <f>IF(B149='1-24'!B469,"OK","ERROR")</f>
        <v>OK</v>
      </c>
    </row>
    <row r="147" spans="1:14">
      <c r="A147" s="143" t="s">
        <v>254</v>
      </c>
      <c r="B147" s="88">
        <f t="shared" si="18"/>
        <v>0</v>
      </c>
      <c r="C147" s="47">
        <v>0</v>
      </c>
      <c r="D147" s="47" t="s">
        <v>101</v>
      </c>
      <c r="E147" s="47" t="s">
        <v>101</v>
      </c>
      <c r="F147" s="24"/>
      <c r="G147" s="24"/>
    </row>
    <row r="148" spans="1:14">
      <c r="A148" s="143" t="s">
        <v>411</v>
      </c>
      <c r="B148" s="88">
        <f t="shared" si="18"/>
        <v>0</v>
      </c>
      <c r="C148" s="47">
        <v>0</v>
      </c>
      <c r="D148" s="47" t="s">
        <v>101</v>
      </c>
      <c r="E148" s="47" t="s">
        <v>101</v>
      </c>
      <c r="F148" s="24"/>
      <c r="G148" s="24"/>
    </row>
    <row r="149" spans="1:14">
      <c r="A149" s="243" t="s">
        <v>142</v>
      </c>
      <c r="B149" s="88">
        <f t="shared" si="18"/>
        <v>0</v>
      </c>
      <c r="C149" s="88">
        <f>SUM(C145:C148)</f>
        <v>0</v>
      </c>
      <c r="D149" s="88">
        <f t="shared" ref="D149" si="19">SUM(D145:D148)</f>
        <v>0</v>
      </c>
      <c r="E149" s="88">
        <f t="shared" ref="E149" si="20">SUM(E145:E148)</f>
        <v>0</v>
      </c>
      <c r="F149" s="24"/>
      <c r="G149" s="24"/>
    </row>
    <row r="150" spans="1:14">
      <c r="A150" s="36"/>
      <c r="B150" s="36"/>
      <c r="C150" s="36"/>
      <c r="D150" s="36"/>
      <c r="E150" s="36"/>
      <c r="F150" s="36"/>
      <c r="G150" s="36"/>
    </row>
    <row r="151" spans="1:14">
      <c r="A151" s="36"/>
      <c r="B151" s="36"/>
      <c r="C151" s="36"/>
      <c r="D151" s="36"/>
      <c r="E151" s="36"/>
      <c r="F151" s="36"/>
      <c r="G151" s="36"/>
    </row>
    <row r="152" spans="1:14">
      <c r="A152" s="36"/>
      <c r="B152" s="36"/>
      <c r="C152" s="36"/>
      <c r="D152" s="36"/>
      <c r="E152" s="36"/>
      <c r="F152" s="36"/>
      <c r="G152" s="36"/>
    </row>
    <row r="153" spans="1:14">
      <c r="A153" s="36"/>
      <c r="B153" s="36"/>
      <c r="C153" s="36"/>
      <c r="D153" s="36"/>
      <c r="E153" s="36"/>
      <c r="F153" s="36"/>
      <c r="G153" s="36"/>
    </row>
    <row r="154" spans="1:14">
      <c r="A154" s="36"/>
      <c r="B154" s="36"/>
      <c r="C154" s="36"/>
      <c r="D154" s="36"/>
      <c r="E154" s="36"/>
      <c r="F154" s="36"/>
      <c r="G154" s="36"/>
    </row>
    <row r="155" spans="1:14">
      <c r="A155" s="36"/>
      <c r="B155" s="36"/>
      <c r="C155" s="36"/>
      <c r="D155" s="36"/>
      <c r="E155" s="36"/>
      <c r="F155" s="36"/>
      <c r="G155" s="36"/>
    </row>
    <row r="156" spans="1:14">
      <c r="A156" s="36"/>
      <c r="B156" s="36"/>
      <c r="C156" s="36"/>
      <c r="D156" s="36"/>
      <c r="E156" s="36"/>
      <c r="F156" s="36"/>
      <c r="G156" s="36"/>
    </row>
    <row r="157" spans="1:14">
      <c r="A157" s="36"/>
      <c r="B157" s="36"/>
      <c r="C157" s="36"/>
      <c r="D157" s="36"/>
      <c r="E157" s="36"/>
      <c r="F157" s="36"/>
      <c r="G157" s="36"/>
    </row>
    <row r="158" spans="1:14">
      <c r="A158" s="36"/>
      <c r="B158" s="36"/>
      <c r="C158" s="36"/>
      <c r="D158" s="36"/>
      <c r="E158" s="36"/>
      <c r="F158" s="36"/>
      <c r="G158" s="36"/>
    </row>
    <row r="159" spans="1:14">
      <c r="A159" s="36"/>
      <c r="B159" s="36"/>
      <c r="C159" s="36"/>
      <c r="D159" s="36"/>
      <c r="E159" s="36"/>
      <c r="F159" s="36"/>
      <c r="G159" s="36"/>
    </row>
    <row r="160" spans="1:14">
      <c r="A160" s="36"/>
      <c r="B160" s="36"/>
      <c r="C160" s="36"/>
      <c r="D160" s="36"/>
      <c r="E160" s="36"/>
      <c r="F160" s="36"/>
      <c r="G160" s="36"/>
    </row>
    <row r="161" spans="1:15">
      <c r="A161" s="36"/>
      <c r="B161" s="36"/>
      <c r="C161" s="36"/>
      <c r="D161" s="36"/>
      <c r="E161" s="36"/>
      <c r="F161" s="36"/>
      <c r="G161" s="36"/>
    </row>
    <row r="162" spans="1:15">
      <c r="A162" s="36"/>
      <c r="B162" s="36"/>
      <c r="C162" s="36"/>
      <c r="D162" s="36"/>
      <c r="E162" s="36"/>
      <c r="F162" s="36"/>
      <c r="G162" s="36"/>
    </row>
    <row r="163" spans="1:15">
      <c r="A163" s="36"/>
      <c r="B163" s="36"/>
      <c r="C163" s="36"/>
      <c r="D163" s="36"/>
      <c r="E163" s="36"/>
      <c r="F163" s="36"/>
      <c r="G163" s="36"/>
    </row>
    <row r="164" spans="1:15">
      <c r="A164" s="36"/>
      <c r="B164" s="36"/>
      <c r="C164" s="36"/>
      <c r="D164" s="36"/>
      <c r="E164" s="36"/>
      <c r="F164" s="36"/>
      <c r="G164" s="36"/>
    </row>
    <row r="165" spans="1:15">
      <c r="A165" s="36"/>
      <c r="B165" s="36"/>
      <c r="C165" s="36"/>
      <c r="D165" s="36"/>
      <c r="E165" s="36"/>
      <c r="F165" s="36"/>
      <c r="G165" s="36"/>
    </row>
    <row r="166" spans="1:15">
      <c r="A166" s="36"/>
      <c r="B166" s="36"/>
      <c r="C166" s="36"/>
      <c r="D166" s="36"/>
      <c r="E166" s="36"/>
      <c r="F166" s="36"/>
      <c r="G166" s="36"/>
    </row>
    <row r="167" spans="1:15">
      <c r="A167" s="386" t="s">
        <v>644</v>
      </c>
      <c r="B167" s="386"/>
      <c r="C167" s="386"/>
      <c r="D167" s="386"/>
      <c r="E167" s="222"/>
      <c r="F167" s="222"/>
      <c r="G167" s="222"/>
      <c r="H167" s="114"/>
      <c r="I167" s="114"/>
      <c r="J167" s="114"/>
      <c r="K167" s="114"/>
      <c r="L167" s="114"/>
      <c r="M167" s="114"/>
      <c r="N167" s="114"/>
      <c r="O167" s="114"/>
    </row>
    <row r="168" spans="1:15" ht="31" customHeight="1">
      <c r="A168" s="387" t="s">
        <v>423</v>
      </c>
      <c r="B168" s="387"/>
      <c r="C168" s="387"/>
      <c r="D168" s="387"/>
      <c r="E168" s="223"/>
      <c r="F168" s="223"/>
      <c r="G168" s="223"/>
      <c r="H168" s="114"/>
      <c r="I168" s="114"/>
      <c r="J168" s="114"/>
      <c r="K168" s="114"/>
      <c r="L168" s="114"/>
      <c r="M168" s="114"/>
      <c r="N168" s="114"/>
      <c r="O168" s="114"/>
    </row>
    <row r="169" spans="1:15" ht="24" customHeight="1">
      <c r="A169" s="95"/>
      <c r="B169" s="97" t="s">
        <v>65</v>
      </c>
      <c r="C169" s="97" t="s">
        <v>424</v>
      </c>
      <c r="D169" s="97" t="s">
        <v>425</v>
      </c>
      <c r="E169" s="83"/>
      <c r="F169" s="83"/>
      <c r="G169" s="83"/>
      <c r="H169" s="447" t="s">
        <v>496</v>
      </c>
      <c r="I169" s="447"/>
      <c r="J169" s="114"/>
      <c r="K169" s="114"/>
      <c r="L169" s="114"/>
      <c r="M169" s="114"/>
      <c r="N169" s="114"/>
      <c r="O169" s="114"/>
    </row>
    <row r="170" spans="1:15">
      <c r="A170" s="96" t="s">
        <v>426</v>
      </c>
      <c r="B170" s="88">
        <f>SUM(C170:D170)</f>
        <v>0</v>
      </c>
      <c r="C170" s="48">
        <v>0</v>
      </c>
      <c r="D170" s="47">
        <v>0</v>
      </c>
      <c r="E170" s="24"/>
      <c r="F170" s="24"/>
      <c r="G170" s="24"/>
      <c r="H170" s="114" t="s">
        <v>506</v>
      </c>
      <c r="I170" s="114"/>
      <c r="J170" s="114"/>
      <c r="K170" s="114"/>
      <c r="L170" s="114"/>
      <c r="M170" s="114"/>
      <c r="N170" s="114"/>
      <c r="O170" s="114"/>
    </row>
    <row r="171" spans="1:15">
      <c r="A171" s="96" t="s">
        <v>427</v>
      </c>
      <c r="B171" s="88">
        <f t="shared" ref="B171:B180" si="21">SUM(C171:D171)</f>
        <v>0</v>
      </c>
      <c r="C171" s="48">
        <v>0</v>
      </c>
      <c r="D171" s="47">
        <v>0</v>
      </c>
      <c r="E171" s="24"/>
      <c r="F171" s="24"/>
      <c r="G171" s="24"/>
      <c r="H171" s="114" t="s">
        <v>497</v>
      </c>
      <c r="I171" s="114"/>
      <c r="J171" s="114"/>
      <c r="K171" s="114"/>
      <c r="L171" s="114"/>
      <c r="M171" s="114"/>
      <c r="N171" s="114"/>
      <c r="O171" s="114"/>
    </row>
    <row r="172" spans="1:15">
      <c r="A172" s="96" t="s">
        <v>428</v>
      </c>
      <c r="B172" s="88">
        <f t="shared" si="21"/>
        <v>0</v>
      </c>
      <c r="C172" s="48">
        <v>0</v>
      </c>
      <c r="D172" s="47">
        <v>0</v>
      </c>
      <c r="E172" s="24"/>
      <c r="F172" s="24"/>
      <c r="G172" s="24"/>
    </row>
    <row r="173" spans="1:15">
      <c r="A173" s="96" t="s">
        <v>429</v>
      </c>
      <c r="B173" s="88">
        <f t="shared" si="21"/>
        <v>0</v>
      </c>
      <c r="C173" s="48">
        <v>0</v>
      </c>
      <c r="D173" s="47">
        <v>0</v>
      </c>
      <c r="E173" s="24"/>
      <c r="F173" s="24"/>
      <c r="G173" s="24"/>
      <c r="H173" s="103" t="s">
        <v>507</v>
      </c>
    </row>
    <row r="174" spans="1:15">
      <c r="A174" s="96" t="s">
        <v>430</v>
      </c>
      <c r="B174" s="88">
        <f t="shared" si="21"/>
        <v>0</v>
      </c>
      <c r="C174" s="48">
        <v>0</v>
      </c>
      <c r="D174" s="47">
        <v>0</v>
      </c>
      <c r="E174" s="24"/>
      <c r="F174" s="24"/>
      <c r="G174" s="24"/>
      <c r="H174" s="103" t="s">
        <v>498</v>
      </c>
    </row>
    <row r="175" spans="1:15">
      <c r="A175" s="96" t="s">
        <v>431</v>
      </c>
      <c r="B175" s="88">
        <f t="shared" si="21"/>
        <v>0</v>
      </c>
      <c r="C175" s="48">
        <v>0</v>
      </c>
      <c r="D175" s="47">
        <v>0</v>
      </c>
      <c r="E175" s="24"/>
      <c r="F175" s="24"/>
      <c r="G175" s="24"/>
      <c r="H175" s="103" t="s">
        <v>501</v>
      </c>
      <c r="I175" s="103" t="s">
        <v>502</v>
      </c>
    </row>
    <row r="176" spans="1:15">
      <c r="A176" s="96" t="s">
        <v>432</v>
      </c>
      <c r="B176" s="88">
        <f t="shared" si="21"/>
        <v>0</v>
      </c>
      <c r="C176" s="48">
        <v>0</v>
      </c>
      <c r="D176" s="47">
        <v>0</v>
      </c>
      <c r="E176" s="24"/>
      <c r="F176" s="24"/>
      <c r="G176" s="24"/>
      <c r="H176" s="444" t="s">
        <v>499</v>
      </c>
      <c r="I176" s="444"/>
      <c r="J176" s="444" t="s">
        <v>500</v>
      </c>
      <c r="K176" s="444"/>
      <c r="L176" s="444"/>
    </row>
    <row r="177" spans="1:14">
      <c r="A177" s="96" t="s">
        <v>433</v>
      </c>
      <c r="B177" s="88">
        <f t="shared" si="21"/>
        <v>0</v>
      </c>
      <c r="C177" s="48">
        <v>0</v>
      </c>
      <c r="D177" s="47">
        <v>0</v>
      </c>
      <c r="E177" s="24"/>
      <c r="F177" s="24"/>
      <c r="G177" s="24"/>
      <c r="H177" s="443">
        <v>1</v>
      </c>
      <c r="I177" s="443"/>
      <c r="J177" s="443">
        <v>60</v>
      </c>
      <c r="K177" s="443"/>
      <c r="L177" s="443"/>
    </row>
    <row r="178" spans="1:14">
      <c r="A178" s="96" t="s">
        <v>434</v>
      </c>
      <c r="B178" s="88">
        <f t="shared" si="21"/>
        <v>0</v>
      </c>
      <c r="C178" s="48">
        <v>0</v>
      </c>
      <c r="D178" s="47">
        <v>0</v>
      </c>
      <c r="E178" s="24"/>
      <c r="F178" s="24"/>
      <c r="G178" s="24"/>
      <c r="H178" s="443">
        <v>2</v>
      </c>
      <c r="I178" s="443"/>
      <c r="J178" s="443">
        <v>50</v>
      </c>
      <c r="K178" s="443"/>
      <c r="L178" s="443"/>
    </row>
    <row r="179" spans="1:14">
      <c r="A179" s="96" t="s">
        <v>198</v>
      </c>
      <c r="B179" s="88">
        <f t="shared" si="21"/>
        <v>0</v>
      </c>
      <c r="C179" s="48">
        <v>0</v>
      </c>
      <c r="D179" s="47">
        <v>0</v>
      </c>
      <c r="E179" s="24"/>
      <c r="F179" s="24"/>
      <c r="G179" s="24"/>
      <c r="H179" s="443">
        <v>3</v>
      </c>
      <c r="I179" s="443"/>
      <c r="J179" s="443">
        <v>40</v>
      </c>
      <c r="K179" s="443"/>
      <c r="L179" s="443"/>
    </row>
    <row r="180" spans="1:14">
      <c r="A180" s="95" t="s">
        <v>65</v>
      </c>
      <c r="B180" s="88">
        <f t="shared" si="21"/>
        <v>0</v>
      </c>
      <c r="C180" s="88">
        <f>SUM(C170:C179)</f>
        <v>0</v>
      </c>
      <c r="D180" s="88">
        <f>SUM(D170:D179)</f>
        <v>0</v>
      </c>
      <c r="E180" s="24"/>
      <c r="F180" s="24"/>
      <c r="G180" s="24"/>
    </row>
    <row r="181" spans="1:14">
      <c r="A181" s="98"/>
      <c r="B181" s="245"/>
      <c r="C181" s="245"/>
      <c r="D181" s="245"/>
      <c r="E181" s="24"/>
      <c r="F181" s="24"/>
      <c r="G181" s="24"/>
      <c r="H181" s="103" t="s">
        <v>503</v>
      </c>
      <c r="I181" s="103" t="s">
        <v>504</v>
      </c>
    </row>
    <row r="182" spans="1:14">
      <c r="A182" s="246"/>
      <c r="B182" s="246"/>
      <c r="C182" s="246"/>
      <c r="D182" s="246"/>
      <c r="E182" s="24"/>
      <c r="F182" s="24"/>
      <c r="G182" s="24"/>
      <c r="I182" s="103" t="s">
        <v>505</v>
      </c>
    </row>
    <row r="183" spans="1:14">
      <c r="A183" s="446" t="s">
        <v>435</v>
      </c>
      <c r="B183" s="446"/>
      <c r="C183" s="446"/>
      <c r="D183" s="446"/>
      <c r="E183" s="24"/>
      <c r="F183" s="24"/>
      <c r="G183" s="24"/>
      <c r="H183" s="444" t="s">
        <v>499</v>
      </c>
      <c r="I183" s="444"/>
      <c r="J183" s="444" t="s">
        <v>500</v>
      </c>
      <c r="K183" s="444"/>
      <c r="L183" s="444"/>
    </row>
    <row r="184" spans="1:14">
      <c r="A184" s="246"/>
      <c r="B184" s="246"/>
      <c r="C184" s="246"/>
      <c r="D184" s="246"/>
      <c r="E184" s="24"/>
      <c r="F184" s="24"/>
      <c r="G184" s="24"/>
      <c r="H184" s="443">
        <v>1</v>
      </c>
      <c r="I184" s="443"/>
      <c r="J184" s="443">
        <v>60</v>
      </c>
      <c r="K184" s="443"/>
      <c r="L184" s="443"/>
    </row>
    <row r="185" spans="1:14" ht="24">
      <c r="A185" s="95"/>
      <c r="B185" s="97" t="s">
        <v>436</v>
      </c>
      <c r="C185" s="390" t="s">
        <v>437</v>
      </c>
      <c r="D185" s="390"/>
      <c r="E185" s="24"/>
      <c r="F185" s="24"/>
      <c r="G185" s="24"/>
      <c r="H185" s="443">
        <v>2</v>
      </c>
      <c r="I185" s="443"/>
      <c r="J185" s="443">
        <v>50</v>
      </c>
      <c r="K185" s="443"/>
      <c r="L185" s="443"/>
    </row>
    <row r="186" spans="1:14">
      <c r="A186" s="96" t="s">
        <v>424</v>
      </c>
      <c r="B186" s="192">
        <v>0</v>
      </c>
      <c r="C186" s="382">
        <v>0</v>
      </c>
      <c r="D186" s="382"/>
      <c r="E186" s="24"/>
      <c r="F186" s="24"/>
      <c r="G186" s="24"/>
      <c r="H186" s="443">
        <v>3</v>
      </c>
      <c r="I186" s="443"/>
      <c r="J186" s="443">
        <v>40</v>
      </c>
      <c r="K186" s="443"/>
      <c r="L186" s="443"/>
    </row>
    <row r="187" spans="1:14">
      <c r="A187" s="96" t="s">
        <v>425</v>
      </c>
      <c r="B187" s="192">
        <v>0</v>
      </c>
      <c r="C187" s="382">
        <v>0</v>
      </c>
      <c r="D187" s="382"/>
      <c r="E187" s="24"/>
      <c r="F187" s="24"/>
      <c r="G187" s="24"/>
      <c r="H187" s="443">
        <v>4</v>
      </c>
      <c r="I187" s="443"/>
      <c r="J187" s="443">
        <v>30</v>
      </c>
      <c r="K187" s="443"/>
      <c r="L187" s="443"/>
    </row>
    <row r="188" spans="1:14">
      <c r="A188" s="24"/>
      <c r="B188" s="24"/>
      <c r="C188" s="24"/>
      <c r="D188" s="24"/>
      <c r="E188" s="24"/>
      <c r="F188" s="24"/>
      <c r="G188" s="24"/>
    </row>
    <row r="189" spans="1:14">
      <c r="A189" s="24"/>
      <c r="B189" s="24"/>
      <c r="C189" s="24"/>
      <c r="D189" s="24"/>
      <c r="E189" s="24"/>
      <c r="F189" s="24"/>
      <c r="G189" s="24"/>
      <c r="H189" s="116" t="s">
        <v>508</v>
      </c>
    </row>
    <row r="190" spans="1:14">
      <c r="A190" s="24"/>
      <c r="B190" s="24"/>
      <c r="C190" s="24"/>
      <c r="D190" s="24"/>
      <c r="E190" s="24"/>
      <c r="F190" s="24"/>
      <c r="G190" s="24"/>
      <c r="H190" s="103" t="s">
        <v>509</v>
      </c>
      <c r="N190" s="103" t="str">
        <f>IF(B180='1-24'!B154,"OK","ERROR")</f>
        <v>OK</v>
      </c>
    </row>
    <row r="191" spans="1:14">
      <c r="A191" s="24"/>
      <c r="B191" s="24"/>
      <c r="C191" s="24"/>
      <c r="D191" s="24"/>
      <c r="E191" s="24"/>
      <c r="F191" s="24"/>
      <c r="G191" s="24"/>
      <c r="H191" s="103" t="s">
        <v>510</v>
      </c>
      <c r="N191" s="103" t="str">
        <f>IF(C180='1-24'!B437,"OK","ERROR")</f>
        <v>OK</v>
      </c>
    </row>
    <row r="192" spans="1:14">
      <c r="A192" s="24"/>
      <c r="B192" s="24"/>
      <c r="C192" s="24"/>
      <c r="D192" s="24"/>
      <c r="E192" s="24"/>
      <c r="F192" s="24"/>
      <c r="G192" s="24"/>
      <c r="H192" s="103" t="s">
        <v>511</v>
      </c>
      <c r="N192" s="103" t="str">
        <f>IF(D180='1-24'!B469,"OK","ERROR")</f>
        <v>OK</v>
      </c>
    </row>
    <row r="193" spans="1:14" ht="45">
      <c r="H193" s="103" t="s">
        <v>512</v>
      </c>
      <c r="N193" s="221" t="str">
        <f>IF(B186&gt;0,"OK","Please Complete Q27")</f>
        <v>Please Complete Q27</v>
      </c>
    </row>
    <row r="194" spans="1:14" ht="45">
      <c r="H194" s="103" t="s">
        <v>513</v>
      </c>
      <c r="N194" s="221" t="str">
        <f>IF(C186&gt;0,"OK","Please Complete Q27")</f>
        <v>Please Complete Q27</v>
      </c>
    </row>
    <row r="195" spans="1:14" ht="45">
      <c r="H195" s="103" t="s">
        <v>514</v>
      </c>
      <c r="N195" s="221" t="str">
        <f>IF(B187&gt;0,"OK","Please Complete Q27")</f>
        <v>Please Complete Q27</v>
      </c>
    </row>
    <row r="196" spans="1:14" ht="45">
      <c r="H196" s="103" t="s">
        <v>515</v>
      </c>
      <c r="N196" s="221" t="str">
        <f>IF(C187&gt;0,"OK","Please Complete Q27")</f>
        <v>Please Complete Q27</v>
      </c>
    </row>
    <row r="197" spans="1:14" ht="32" customHeight="1"/>
    <row r="199" spans="1:14" ht="14" customHeight="1"/>
    <row r="201" spans="1:14" ht="28" customHeight="1">
      <c r="A201" s="453" t="s">
        <v>695</v>
      </c>
      <c r="B201" s="453"/>
      <c r="C201" s="453"/>
      <c r="D201" s="453"/>
      <c r="E201" s="453"/>
      <c r="F201" s="453"/>
      <c r="G201" s="453"/>
    </row>
    <row r="202" spans="1:14">
      <c r="A202" s="451" t="s">
        <v>537</v>
      </c>
      <c r="B202" s="451"/>
      <c r="C202" s="451"/>
      <c r="D202" s="451"/>
      <c r="E202" s="451"/>
      <c r="F202" s="451"/>
      <c r="G202" s="193"/>
    </row>
    <row r="203" spans="1:14">
      <c r="A203" s="452" t="s">
        <v>516</v>
      </c>
      <c r="B203" s="452"/>
      <c r="C203" s="452"/>
      <c r="D203" s="452"/>
      <c r="E203" s="452"/>
      <c r="F203" s="452"/>
      <c r="G203" s="194"/>
    </row>
    <row r="204" spans="1:14" ht="36">
      <c r="A204" s="136"/>
      <c r="B204" s="137" t="s">
        <v>65</v>
      </c>
      <c r="C204" s="137" t="s">
        <v>133</v>
      </c>
      <c r="D204" s="137" t="s">
        <v>134</v>
      </c>
      <c r="E204" s="137" t="s">
        <v>135</v>
      </c>
      <c r="F204" s="137" t="s">
        <v>192</v>
      </c>
      <c r="G204" s="195"/>
    </row>
    <row r="205" spans="1:14" ht="24">
      <c r="A205" s="138" t="s">
        <v>517</v>
      </c>
      <c r="B205" s="88">
        <f>SUM(C205:F205)</f>
        <v>0</v>
      </c>
      <c r="C205" s="48">
        <v>0</v>
      </c>
      <c r="D205" s="48">
        <v>0</v>
      </c>
      <c r="E205" s="48" t="s">
        <v>101</v>
      </c>
      <c r="F205" s="48" t="s">
        <v>101</v>
      </c>
      <c r="G205" s="30"/>
    </row>
    <row r="206" spans="1:14" ht="24">
      <c r="A206" s="138" t="s">
        <v>518</v>
      </c>
      <c r="B206" s="88">
        <f t="shared" ref="B206:B234" si="22">SUM(C206:F206)</f>
        <v>0</v>
      </c>
      <c r="C206" s="48">
        <v>0</v>
      </c>
      <c r="D206" s="48">
        <v>0</v>
      </c>
      <c r="E206" s="48" t="s">
        <v>101</v>
      </c>
      <c r="F206" s="48" t="s">
        <v>101</v>
      </c>
      <c r="G206" s="30"/>
    </row>
    <row r="207" spans="1:14" ht="24">
      <c r="A207" s="138" t="s">
        <v>519</v>
      </c>
      <c r="B207" s="88">
        <f t="shared" si="22"/>
        <v>0</v>
      </c>
      <c r="C207" s="48">
        <v>0</v>
      </c>
      <c r="D207" s="48">
        <v>0</v>
      </c>
      <c r="E207" s="48" t="s">
        <v>101</v>
      </c>
      <c r="F207" s="48" t="s">
        <v>101</v>
      </c>
      <c r="G207" s="30"/>
    </row>
    <row r="208" spans="1:14" ht="24">
      <c r="A208" s="138" t="s">
        <v>296</v>
      </c>
      <c r="B208" s="88">
        <f t="shared" si="22"/>
        <v>0</v>
      </c>
      <c r="C208" s="48">
        <v>0</v>
      </c>
      <c r="D208" s="48">
        <v>0</v>
      </c>
      <c r="E208" s="48" t="s">
        <v>101</v>
      </c>
      <c r="F208" s="48" t="s">
        <v>101</v>
      </c>
      <c r="G208" s="30"/>
    </row>
    <row r="209" spans="1:7" ht="24">
      <c r="A209" s="138" t="s">
        <v>520</v>
      </c>
      <c r="B209" s="88">
        <f t="shared" si="22"/>
        <v>0</v>
      </c>
      <c r="C209" s="48">
        <v>0</v>
      </c>
      <c r="D209" s="48">
        <v>0</v>
      </c>
      <c r="E209" s="48" t="s">
        <v>101</v>
      </c>
      <c r="F209" s="48" t="s">
        <v>101</v>
      </c>
      <c r="G209" s="30"/>
    </row>
    <row r="210" spans="1:7">
      <c r="A210" s="138" t="s">
        <v>521</v>
      </c>
      <c r="B210" s="88">
        <f t="shared" si="22"/>
        <v>0</v>
      </c>
      <c r="C210" s="48">
        <v>0</v>
      </c>
      <c r="D210" s="48" t="s">
        <v>101</v>
      </c>
      <c r="E210" s="48" t="s">
        <v>101</v>
      </c>
      <c r="F210" s="48" t="s">
        <v>101</v>
      </c>
      <c r="G210" s="30"/>
    </row>
    <row r="211" spans="1:7" ht="24">
      <c r="A211" s="138" t="s">
        <v>522</v>
      </c>
      <c r="B211" s="88">
        <f t="shared" si="22"/>
        <v>0</v>
      </c>
      <c r="C211" s="48">
        <v>0</v>
      </c>
      <c r="D211" s="48" t="s">
        <v>101</v>
      </c>
      <c r="E211" s="48" t="s">
        <v>101</v>
      </c>
      <c r="F211" s="48" t="s">
        <v>101</v>
      </c>
      <c r="G211" s="30"/>
    </row>
    <row r="212" spans="1:7" ht="24">
      <c r="A212" s="138" t="s">
        <v>523</v>
      </c>
      <c r="B212" s="88">
        <f t="shared" si="22"/>
        <v>0</v>
      </c>
      <c r="C212" s="48">
        <v>0</v>
      </c>
      <c r="D212" s="48" t="s">
        <v>101</v>
      </c>
      <c r="E212" s="48" t="s">
        <v>101</v>
      </c>
      <c r="F212" s="48" t="s">
        <v>101</v>
      </c>
      <c r="G212" s="30"/>
    </row>
    <row r="213" spans="1:7">
      <c r="A213" s="247" t="s">
        <v>199</v>
      </c>
      <c r="B213" s="88">
        <f>SUM(B205:B212)</f>
        <v>0</v>
      </c>
      <c r="C213" s="88">
        <f t="shared" ref="C213:F213" si="23">SUM(C205:C212)</f>
        <v>0</v>
      </c>
      <c r="D213" s="88">
        <f t="shared" si="23"/>
        <v>0</v>
      </c>
      <c r="E213" s="88">
        <f t="shared" si="23"/>
        <v>0</v>
      </c>
      <c r="F213" s="88">
        <f t="shared" si="23"/>
        <v>0</v>
      </c>
      <c r="G213" s="30"/>
    </row>
    <row r="214" spans="1:7">
      <c r="A214" s="248" t="s">
        <v>524</v>
      </c>
      <c r="B214" s="249"/>
      <c r="C214" s="197"/>
      <c r="D214" s="197"/>
      <c r="E214" s="197"/>
      <c r="F214" s="197"/>
      <c r="G214" s="193"/>
    </row>
    <row r="215" spans="1:7">
      <c r="A215" s="138" t="s">
        <v>281</v>
      </c>
      <c r="B215" s="88">
        <f t="shared" si="22"/>
        <v>0</v>
      </c>
      <c r="C215" s="48">
        <v>0</v>
      </c>
      <c r="D215" s="48">
        <v>0</v>
      </c>
      <c r="E215" s="48" t="s">
        <v>101</v>
      </c>
      <c r="F215" s="48" t="s">
        <v>101</v>
      </c>
      <c r="G215" s="30"/>
    </row>
    <row r="216" spans="1:7">
      <c r="A216" s="138" t="s">
        <v>525</v>
      </c>
      <c r="B216" s="88">
        <f t="shared" si="22"/>
        <v>0</v>
      </c>
      <c r="C216" s="48">
        <v>0</v>
      </c>
      <c r="D216" s="48" t="s">
        <v>101</v>
      </c>
      <c r="E216" s="48" t="s">
        <v>101</v>
      </c>
      <c r="F216" s="48" t="s">
        <v>101</v>
      </c>
      <c r="G216" s="30"/>
    </row>
    <row r="217" spans="1:7" ht="24">
      <c r="A217" s="138" t="s">
        <v>526</v>
      </c>
      <c r="B217" s="88">
        <f t="shared" si="22"/>
        <v>0</v>
      </c>
      <c r="C217" s="48">
        <v>0</v>
      </c>
      <c r="D217" s="48" t="s">
        <v>101</v>
      </c>
      <c r="E217" s="48" t="s">
        <v>101</v>
      </c>
      <c r="F217" s="48" t="s">
        <v>101</v>
      </c>
      <c r="G217" s="30"/>
    </row>
    <row r="218" spans="1:7" ht="24">
      <c r="A218" s="138" t="s">
        <v>527</v>
      </c>
      <c r="B218" s="88">
        <f t="shared" si="22"/>
        <v>0</v>
      </c>
      <c r="C218" s="48" t="s">
        <v>101</v>
      </c>
      <c r="D218" s="48" t="s">
        <v>101</v>
      </c>
      <c r="E218" s="48" t="s">
        <v>101</v>
      </c>
      <c r="F218" s="48" t="s">
        <v>101</v>
      </c>
      <c r="G218" s="30"/>
    </row>
    <row r="219" spans="1:7" ht="24">
      <c r="A219" s="138" t="s">
        <v>528</v>
      </c>
      <c r="B219" s="88">
        <f t="shared" si="22"/>
        <v>0</v>
      </c>
      <c r="C219" s="48" t="s">
        <v>101</v>
      </c>
      <c r="D219" s="48" t="s">
        <v>101</v>
      </c>
      <c r="E219" s="48" t="s">
        <v>101</v>
      </c>
      <c r="F219" s="48" t="s">
        <v>101</v>
      </c>
      <c r="G219" s="30"/>
    </row>
    <row r="220" spans="1:7">
      <c r="A220" s="138" t="s">
        <v>284</v>
      </c>
      <c r="B220" s="88">
        <f t="shared" si="22"/>
        <v>0</v>
      </c>
      <c r="C220" s="48" t="s">
        <v>101</v>
      </c>
      <c r="D220" s="48" t="s">
        <v>101</v>
      </c>
      <c r="E220" s="48" t="s">
        <v>101</v>
      </c>
      <c r="F220" s="48" t="s">
        <v>101</v>
      </c>
      <c r="G220" s="30"/>
    </row>
    <row r="221" spans="1:7">
      <c r="A221" s="138" t="s">
        <v>529</v>
      </c>
      <c r="B221" s="88">
        <f t="shared" si="22"/>
        <v>0</v>
      </c>
      <c r="C221" s="48" t="s">
        <v>101</v>
      </c>
      <c r="D221" s="48" t="s">
        <v>101</v>
      </c>
      <c r="E221" s="48" t="s">
        <v>101</v>
      </c>
      <c r="F221" s="48" t="s">
        <v>101</v>
      </c>
      <c r="G221" s="30"/>
    </row>
    <row r="222" spans="1:7">
      <c r="A222" s="247" t="s">
        <v>199</v>
      </c>
      <c r="B222" s="88">
        <f>SUM(B215:B221)</f>
        <v>0</v>
      </c>
      <c r="C222" s="88">
        <f t="shared" ref="C222:F222" si="24">SUM(C215:C221)</f>
        <v>0</v>
      </c>
      <c r="D222" s="88">
        <f t="shared" si="24"/>
        <v>0</v>
      </c>
      <c r="E222" s="88">
        <f t="shared" si="24"/>
        <v>0</v>
      </c>
      <c r="F222" s="88">
        <f t="shared" si="24"/>
        <v>0</v>
      </c>
      <c r="G222" s="30"/>
    </row>
    <row r="223" spans="1:7">
      <c r="A223" s="250" t="s">
        <v>530</v>
      </c>
      <c r="B223" s="249"/>
      <c r="C223" s="198"/>
      <c r="D223" s="198"/>
      <c r="E223" s="198"/>
      <c r="F223" s="198"/>
      <c r="G223" s="199"/>
    </row>
    <row r="224" spans="1:7">
      <c r="A224" s="138" t="s">
        <v>290</v>
      </c>
      <c r="B224" s="88">
        <f t="shared" si="22"/>
        <v>0</v>
      </c>
      <c r="C224" s="48">
        <v>0</v>
      </c>
      <c r="D224" s="48">
        <v>0</v>
      </c>
      <c r="E224" s="48" t="s">
        <v>101</v>
      </c>
      <c r="F224" s="48" t="s">
        <v>101</v>
      </c>
      <c r="G224" s="30"/>
    </row>
    <row r="225" spans="1:7">
      <c r="A225" s="138" t="s">
        <v>531</v>
      </c>
      <c r="B225" s="88">
        <f t="shared" si="22"/>
        <v>0</v>
      </c>
      <c r="C225" s="48" t="s">
        <v>101</v>
      </c>
      <c r="D225" s="48" t="s">
        <v>101</v>
      </c>
      <c r="E225" s="48" t="s">
        <v>101</v>
      </c>
      <c r="F225" s="48" t="s">
        <v>101</v>
      </c>
      <c r="G225" s="30"/>
    </row>
    <row r="226" spans="1:7" ht="24">
      <c r="A226" s="138" t="s">
        <v>532</v>
      </c>
      <c r="B226" s="88">
        <f t="shared" si="22"/>
        <v>0</v>
      </c>
      <c r="C226" s="48" t="s">
        <v>101</v>
      </c>
      <c r="D226" s="48" t="s">
        <v>101</v>
      </c>
      <c r="E226" s="48" t="s">
        <v>101</v>
      </c>
      <c r="F226" s="48" t="s">
        <v>101</v>
      </c>
      <c r="G226" s="30"/>
    </row>
    <row r="227" spans="1:7">
      <c r="A227" s="138" t="s">
        <v>533</v>
      </c>
      <c r="B227" s="88">
        <f t="shared" si="22"/>
        <v>0</v>
      </c>
      <c r="C227" s="48" t="s">
        <v>101</v>
      </c>
      <c r="D227" s="48" t="s">
        <v>101</v>
      </c>
      <c r="E227" s="48" t="s">
        <v>101</v>
      </c>
      <c r="F227" s="48" t="s">
        <v>101</v>
      </c>
      <c r="G227" s="30"/>
    </row>
    <row r="228" spans="1:7">
      <c r="A228" s="138" t="s">
        <v>534</v>
      </c>
      <c r="B228" s="88">
        <f t="shared" si="22"/>
        <v>0</v>
      </c>
      <c r="C228" s="48">
        <v>0</v>
      </c>
      <c r="D228" s="48">
        <v>0</v>
      </c>
      <c r="E228" s="48" t="s">
        <v>101</v>
      </c>
      <c r="F228" s="48" t="s">
        <v>101</v>
      </c>
      <c r="G228" s="30"/>
    </row>
    <row r="229" spans="1:7">
      <c r="A229" s="247" t="s">
        <v>199</v>
      </c>
      <c r="B229" s="88">
        <f>SUM(B224:B228)</f>
        <v>0</v>
      </c>
      <c r="C229" s="88">
        <f t="shared" ref="C229:F229" si="25">SUM(C224:C228)</f>
        <v>0</v>
      </c>
      <c r="D229" s="88">
        <f t="shared" si="25"/>
        <v>0</v>
      </c>
      <c r="E229" s="88">
        <f t="shared" si="25"/>
        <v>0</v>
      </c>
      <c r="F229" s="88">
        <f t="shared" si="25"/>
        <v>0</v>
      </c>
      <c r="G229" s="30"/>
    </row>
    <row r="230" spans="1:7">
      <c r="A230" s="250" t="s">
        <v>535</v>
      </c>
      <c r="B230" s="249"/>
      <c r="C230" s="198"/>
      <c r="D230" s="198"/>
      <c r="E230" s="198"/>
      <c r="F230" s="198"/>
      <c r="G230" s="199"/>
    </row>
    <row r="231" spans="1:7">
      <c r="A231" s="138" t="s">
        <v>536</v>
      </c>
      <c r="B231" s="88">
        <f t="shared" si="22"/>
        <v>0</v>
      </c>
      <c r="C231" s="48" t="s">
        <v>101</v>
      </c>
      <c r="D231" s="48" t="s">
        <v>101</v>
      </c>
      <c r="E231" s="48" t="s">
        <v>101</v>
      </c>
      <c r="F231" s="48" t="s">
        <v>101</v>
      </c>
      <c r="G231" s="30"/>
    </row>
    <row r="232" spans="1:7">
      <c r="A232" s="138" t="s">
        <v>196</v>
      </c>
      <c r="B232" s="88">
        <f t="shared" si="22"/>
        <v>0</v>
      </c>
      <c r="C232" s="48" t="s">
        <v>101</v>
      </c>
      <c r="D232" s="48" t="s">
        <v>101</v>
      </c>
      <c r="E232" s="48" t="s">
        <v>101</v>
      </c>
      <c r="F232" s="48" t="s">
        <v>101</v>
      </c>
      <c r="G232" s="30"/>
    </row>
    <row r="233" spans="1:7" ht="36" customHeight="1">
      <c r="A233" s="138" t="s">
        <v>140</v>
      </c>
      <c r="B233" s="88">
        <f t="shared" si="22"/>
        <v>0</v>
      </c>
      <c r="C233" s="48" t="s">
        <v>101</v>
      </c>
      <c r="D233" s="48" t="s">
        <v>101</v>
      </c>
      <c r="E233" s="48" t="s">
        <v>101</v>
      </c>
      <c r="F233" s="48" t="s">
        <v>101</v>
      </c>
      <c r="G233" s="30"/>
    </row>
    <row r="234" spans="1:7">
      <c r="A234" s="138" t="s">
        <v>198</v>
      </c>
      <c r="B234" s="88">
        <f t="shared" si="22"/>
        <v>0</v>
      </c>
      <c r="C234" s="48" t="s">
        <v>101</v>
      </c>
      <c r="D234" s="48" t="s">
        <v>101</v>
      </c>
      <c r="E234" s="48" t="s">
        <v>101</v>
      </c>
      <c r="F234" s="48" t="s">
        <v>101</v>
      </c>
      <c r="G234" s="30"/>
    </row>
    <row r="235" spans="1:7">
      <c r="A235" s="247" t="s">
        <v>199</v>
      </c>
      <c r="B235" s="88">
        <f>B213+B222+B229+B231+B232+B233+B234</f>
        <v>0</v>
      </c>
      <c r="C235" s="88">
        <f t="shared" ref="C235:F235" si="26">C213+C222+C229+C231+C232+C233+C234</f>
        <v>0</v>
      </c>
      <c r="D235" s="88">
        <f t="shared" si="26"/>
        <v>0</v>
      </c>
      <c r="E235" s="88">
        <f t="shared" si="26"/>
        <v>0</v>
      </c>
      <c r="F235" s="88">
        <f t="shared" si="26"/>
        <v>0</v>
      </c>
      <c r="G235" s="30"/>
    </row>
    <row r="236" spans="1:7" ht="34" customHeight="1">
      <c r="A236" s="453" t="s">
        <v>696</v>
      </c>
      <c r="B236" s="453"/>
      <c r="C236" s="453"/>
      <c r="D236" s="453"/>
      <c r="E236" s="453"/>
      <c r="F236" s="453"/>
      <c r="G236" s="453"/>
    </row>
    <row r="237" spans="1:7">
      <c r="A237" s="451" t="s">
        <v>538</v>
      </c>
      <c r="B237" s="451"/>
      <c r="C237" s="451"/>
      <c r="D237" s="451"/>
      <c r="E237" s="451"/>
      <c r="F237" s="451"/>
      <c r="G237" s="251"/>
    </row>
    <row r="238" spans="1:7">
      <c r="A238" s="452" t="s">
        <v>516</v>
      </c>
      <c r="B238" s="452"/>
      <c r="C238" s="452"/>
      <c r="D238" s="452"/>
      <c r="E238" s="452"/>
      <c r="F238" s="452"/>
      <c r="G238" s="252"/>
    </row>
    <row r="239" spans="1:7" ht="36">
      <c r="A239" s="136"/>
      <c r="B239" s="137" t="s">
        <v>65</v>
      </c>
      <c r="C239" s="137" t="s">
        <v>133</v>
      </c>
      <c r="D239" s="137" t="s">
        <v>134</v>
      </c>
      <c r="E239" s="137" t="s">
        <v>135</v>
      </c>
      <c r="F239" s="137" t="s">
        <v>192</v>
      </c>
      <c r="G239" s="253"/>
    </row>
    <row r="240" spans="1:7" ht="24">
      <c r="A240" s="138" t="s">
        <v>517</v>
      </c>
      <c r="B240" s="88">
        <f>SUM(C240:F240)</f>
        <v>0</v>
      </c>
      <c r="C240" s="48">
        <v>0</v>
      </c>
      <c r="D240" s="48">
        <v>0</v>
      </c>
      <c r="E240" s="48">
        <v>0</v>
      </c>
      <c r="F240" s="48">
        <v>0</v>
      </c>
      <c r="G240" s="30"/>
    </row>
    <row r="241" spans="1:15" ht="24">
      <c r="A241" s="138" t="s">
        <v>518</v>
      </c>
      <c r="B241" s="88">
        <f t="shared" ref="B241:B269" si="27">SUM(C241:F241)</f>
        <v>0</v>
      </c>
      <c r="C241" s="48">
        <v>0</v>
      </c>
      <c r="D241" s="48">
        <v>0</v>
      </c>
      <c r="E241" s="48">
        <v>0</v>
      </c>
      <c r="F241" s="48">
        <v>0</v>
      </c>
      <c r="G241" s="30"/>
    </row>
    <row r="242" spans="1:15" ht="24">
      <c r="A242" s="138" t="s">
        <v>519</v>
      </c>
      <c r="B242" s="88">
        <f t="shared" si="27"/>
        <v>0</v>
      </c>
      <c r="C242" s="48">
        <v>0</v>
      </c>
      <c r="D242" s="48">
        <v>0</v>
      </c>
      <c r="E242" s="48">
        <v>0</v>
      </c>
      <c r="F242" s="48">
        <v>0</v>
      </c>
      <c r="G242" s="30"/>
    </row>
    <row r="243" spans="1:15" ht="24">
      <c r="A243" s="138" t="s">
        <v>296</v>
      </c>
      <c r="B243" s="88">
        <f t="shared" si="27"/>
        <v>0</v>
      </c>
      <c r="C243" s="48">
        <v>0</v>
      </c>
      <c r="D243" s="48">
        <v>0</v>
      </c>
      <c r="E243" s="48">
        <v>0</v>
      </c>
      <c r="F243" s="48">
        <v>0</v>
      </c>
      <c r="G243" s="30"/>
    </row>
    <row r="244" spans="1:15" ht="24">
      <c r="A244" s="138" t="s">
        <v>520</v>
      </c>
      <c r="B244" s="88">
        <f t="shared" si="27"/>
        <v>0</v>
      </c>
      <c r="C244" s="48">
        <v>0</v>
      </c>
      <c r="D244" s="48">
        <v>0</v>
      </c>
      <c r="E244" s="48">
        <v>0</v>
      </c>
      <c r="F244" s="48">
        <v>0</v>
      </c>
      <c r="G244" s="30"/>
    </row>
    <row r="245" spans="1:15">
      <c r="A245" s="138" t="s">
        <v>521</v>
      </c>
      <c r="B245" s="88">
        <f t="shared" si="27"/>
        <v>0</v>
      </c>
      <c r="C245" s="48">
        <v>0</v>
      </c>
      <c r="D245" s="48">
        <v>0</v>
      </c>
      <c r="E245" s="48">
        <v>0</v>
      </c>
      <c r="F245" s="48">
        <v>0</v>
      </c>
      <c r="G245" s="30"/>
    </row>
    <row r="246" spans="1:15" ht="24">
      <c r="A246" s="138" t="s">
        <v>522</v>
      </c>
      <c r="B246" s="88">
        <f t="shared" si="27"/>
        <v>0</v>
      </c>
      <c r="C246" s="48">
        <v>0</v>
      </c>
      <c r="D246" s="48">
        <v>0</v>
      </c>
      <c r="E246" s="48">
        <v>0</v>
      </c>
      <c r="F246" s="48">
        <v>0</v>
      </c>
      <c r="G246" s="30"/>
    </row>
    <row r="247" spans="1:15" ht="24">
      <c r="A247" s="138" t="s">
        <v>523</v>
      </c>
      <c r="B247" s="88">
        <f t="shared" si="27"/>
        <v>0</v>
      </c>
      <c r="C247" s="48">
        <v>0</v>
      </c>
      <c r="D247" s="48">
        <v>0</v>
      </c>
      <c r="E247" s="48">
        <v>0</v>
      </c>
      <c r="F247" s="48">
        <v>0</v>
      </c>
      <c r="G247" s="30"/>
    </row>
    <row r="248" spans="1:15">
      <c r="A248" s="247" t="s">
        <v>199</v>
      </c>
      <c r="B248" s="88">
        <f t="shared" si="27"/>
        <v>0</v>
      </c>
      <c r="C248" s="88">
        <f>SUM(C240:C247)</f>
        <v>0</v>
      </c>
      <c r="D248" s="88">
        <f t="shared" ref="D248:F248" si="28">SUM(D240:D247)</f>
        <v>0</v>
      </c>
      <c r="E248" s="88">
        <f t="shared" si="28"/>
        <v>0</v>
      </c>
      <c r="F248" s="88">
        <f t="shared" si="28"/>
        <v>0</v>
      </c>
      <c r="G248" s="199"/>
    </row>
    <row r="249" spans="1:15">
      <c r="A249" s="254" t="s">
        <v>524</v>
      </c>
      <c r="B249" s="88"/>
      <c r="C249" s="196"/>
      <c r="D249" s="196"/>
      <c r="E249" s="196"/>
      <c r="F249" s="196"/>
      <c r="G249" s="193"/>
    </row>
    <row r="250" spans="1:15">
      <c r="A250" s="138" t="s">
        <v>281</v>
      </c>
      <c r="B250" s="88">
        <f t="shared" si="27"/>
        <v>0</v>
      </c>
      <c r="C250" s="48">
        <v>0</v>
      </c>
      <c r="D250" s="48">
        <v>0</v>
      </c>
      <c r="E250" s="48">
        <v>0</v>
      </c>
      <c r="F250" s="48">
        <v>0</v>
      </c>
      <c r="G250" s="30"/>
    </row>
    <row r="251" spans="1:15">
      <c r="A251" s="138" t="s">
        <v>525</v>
      </c>
      <c r="B251" s="88">
        <f t="shared" si="27"/>
        <v>0</v>
      </c>
      <c r="C251" s="48">
        <v>0</v>
      </c>
      <c r="D251" s="48">
        <v>0</v>
      </c>
      <c r="E251" s="48">
        <v>0</v>
      </c>
      <c r="F251" s="48">
        <v>0</v>
      </c>
      <c r="G251" s="30"/>
    </row>
    <row r="252" spans="1:15" ht="24">
      <c r="A252" s="138" t="s">
        <v>526</v>
      </c>
      <c r="B252" s="88">
        <f t="shared" si="27"/>
        <v>0</v>
      </c>
      <c r="C252" s="48">
        <v>0</v>
      </c>
      <c r="D252" s="48">
        <v>0</v>
      </c>
      <c r="E252" s="48">
        <v>0</v>
      </c>
      <c r="F252" s="48">
        <v>0</v>
      </c>
      <c r="G252" s="30"/>
      <c r="H252" s="116" t="s">
        <v>539</v>
      </c>
    </row>
    <row r="253" spans="1:15" ht="24">
      <c r="A253" s="138" t="s">
        <v>527</v>
      </c>
      <c r="B253" s="88">
        <f t="shared" si="27"/>
        <v>0</v>
      </c>
      <c r="C253" s="48">
        <v>0</v>
      </c>
      <c r="D253" s="48">
        <v>0</v>
      </c>
      <c r="E253" s="48">
        <v>0</v>
      </c>
      <c r="F253" s="48">
        <v>0</v>
      </c>
      <c r="G253" s="30"/>
      <c r="H253" s="103" t="s">
        <v>540</v>
      </c>
      <c r="O253" s="103" t="str">
        <f>IF((B270+B235)='1-24'!B437,"OK","ERROR")</f>
        <v>OK</v>
      </c>
    </row>
    <row r="254" spans="1:15" ht="24">
      <c r="A254" s="138" t="s">
        <v>528</v>
      </c>
      <c r="B254" s="88">
        <f t="shared" si="27"/>
        <v>0</v>
      </c>
      <c r="C254" s="48">
        <v>0</v>
      </c>
      <c r="D254" s="48">
        <v>0</v>
      </c>
      <c r="E254" s="48">
        <v>0</v>
      </c>
      <c r="F254" s="48">
        <v>0</v>
      </c>
      <c r="G254" s="30"/>
    </row>
    <row r="255" spans="1:15">
      <c r="A255" s="138" t="s">
        <v>284</v>
      </c>
      <c r="B255" s="88">
        <f t="shared" si="27"/>
        <v>0</v>
      </c>
      <c r="C255" s="48">
        <v>0</v>
      </c>
      <c r="D255" s="48">
        <v>0</v>
      </c>
      <c r="E255" s="48">
        <v>0</v>
      </c>
      <c r="F255" s="48">
        <v>0</v>
      </c>
      <c r="G255" s="30"/>
    </row>
    <row r="256" spans="1:15">
      <c r="A256" s="138" t="s">
        <v>529</v>
      </c>
      <c r="B256" s="88">
        <f t="shared" si="27"/>
        <v>0</v>
      </c>
      <c r="C256" s="48">
        <v>0</v>
      </c>
      <c r="D256" s="48">
        <v>0</v>
      </c>
      <c r="E256" s="48">
        <v>0</v>
      </c>
      <c r="F256" s="48">
        <v>0</v>
      </c>
      <c r="G256" s="30"/>
    </row>
    <row r="257" spans="1:8">
      <c r="A257" s="247" t="s">
        <v>199</v>
      </c>
      <c r="B257" s="88">
        <f t="shared" si="27"/>
        <v>0</v>
      </c>
      <c r="C257" s="88">
        <f>SUM(C250:C256)</f>
        <v>0</v>
      </c>
      <c r="D257" s="88">
        <f t="shared" ref="D257:F257" si="29">SUM(D250:D256)</f>
        <v>0</v>
      </c>
      <c r="E257" s="88">
        <f t="shared" si="29"/>
        <v>0</v>
      </c>
      <c r="F257" s="88">
        <f t="shared" si="29"/>
        <v>0</v>
      </c>
      <c r="G257" s="199"/>
    </row>
    <row r="258" spans="1:8">
      <c r="A258" s="254" t="s">
        <v>530</v>
      </c>
      <c r="B258" s="88"/>
      <c r="C258" s="196"/>
      <c r="D258" s="196"/>
      <c r="E258" s="196"/>
      <c r="F258" s="196"/>
      <c r="G258" s="199"/>
    </row>
    <row r="259" spans="1:8">
      <c r="A259" s="138" t="s">
        <v>290</v>
      </c>
      <c r="B259" s="88">
        <f t="shared" si="27"/>
        <v>0</v>
      </c>
      <c r="C259" s="48">
        <v>0</v>
      </c>
      <c r="D259" s="48">
        <v>0</v>
      </c>
      <c r="E259" s="48">
        <v>0</v>
      </c>
      <c r="F259" s="48">
        <v>0</v>
      </c>
      <c r="G259" s="30"/>
    </row>
    <row r="260" spans="1:8">
      <c r="A260" s="138" t="s">
        <v>531</v>
      </c>
      <c r="B260" s="88">
        <f t="shared" si="27"/>
        <v>0</v>
      </c>
      <c r="C260" s="48">
        <v>0</v>
      </c>
      <c r="D260" s="48">
        <v>0</v>
      </c>
      <c r="E260" s="48">
        <v>0</v>
      </c>
      <c r="F260" s="48">
        <v>0</v>
      </c>
      <c r="G260" s="30"/>
    </row>
    <row r="261" spans="1:8" ht="24">
      <c r="A261" s="138" t="s">
        <v>532</v>
      </c>
      <c r="B261" s="88">
        <f t="shared" si="27"/>
        <v>0</v>
      </c>
      <c r="C261" s="48">
        <v>0</v>
      </c>
      <c r="D261" s="48">
        <v>0</v>
      </c>
      <c r="E261" s="48">
        <v>0</v>
      </c>
      <c r="F261" s="48">
        <v>0</v>
      </c>
      <c r="G261" s="30"/>
    </row>
    <row r="262" spans="1:8">
      <c r="A262" s="138" t="s">
        <v>533</v>
      </c>
      <c r="B262" s="88">
        <f t="shared" si="27"/>
        <v>0</v>
      </c>
      <c r="C262" s="48">
        <v>0</v>
      </c>
      <c r="D262" s="48">
        <v>0</v>
      </c>
      <c r="E262" s="48">
        <v>0</v>
      </c>
      <c r="F262" s="48">
        <v>0</v>
      </c>
      <c r="G262" s="30"/>
    </row>
    <row r="263" spans="1:8">
      <c r="A263" s="138" t="s">
        <v>534</v>
      </c>
      <c r="B263" s="88">
        <f t="shared" si="27"/>
        <v>0</v>
      </c>
      <c r="C263" s="48">
        <v>0</v>
      </c>
      <c r="D263" s="48">
        <v>0</v>
      </c>
      <c r="E263" s="48">
        <v>0</v>
      </c>
      <c r="F263" s="48">
        <v>0</v>
      </c>
      <c r="G263" s="30"/>
    </row>
    <row r="264" spans="1:8">
      <c r="A264" s="247" t="s">
        <v>199</v>
      </c>
      <c r="B264" s="88">
        <f t="shared" si="27"/>
        <v>0</v>
      </c>
      <c r="C264" s="88">
        <f>SUM(C259:C263)</f>
        <v>0</v>
      </c>
      <c r="D264" s="88">
        <f t="shared" ref="D264:F264" si="30">SUM(D259:D263)</f>
        <v>0</v>
      </c>
      <c r="E264" s="88">
        <f t="shared" si="30"/>
        <v>0</v>
      </c>
      <c r="F264" s="88">
        <f t="shared" si="30"/>
        <v>0</v>
      </c>
      <c r="G264" s="199"/>
    </row>
    <row r="265" spans="1:8">
      <c r="A265" s="254" t="s">
        <v>535</v>
      </c>
      <c r="B265" s="88"/>
      <c r="C265" s="196"/>
      <c r="D265" s="196"/>
      <c r="E265" s="196"/>
      <c r="F265" s="196"/>
      <c r="G265" s="199"/>
    </row>
    <row r="266" spans="1:8">
      <c r="A266" s="138" t="s">
        <v>536</v>
      </c>
      <c r="B266" s="88">
        <f t="shared" si="27"/>
        <v>0</v>
      </c>
      <c r="C266" s="48">
        <v>0</v>
      </c>
      <c r="D266" s="48">
        <v>0</v>
      </c>
      <c r="E266" s="48">
        <v>0</v>
      </c>
      <c r="F266" s="48">
        <v>0</v>
      </c>
      <c r="G266" s="30"/>
    </row>
    <row r="267" spans="1:8">
      <c r="A267" s="138" t="s">
        <v>196</v>
      </c>
      <c r="B267" s="88">
        <f t="shared" si="27"/>
        <v>0</v>
      </c>
      <c r="C267" s="48">
        <v>0</v>
      </c>
      <c r="D267" s="48">
        <v>0</v>
      </c>
      <c r="E267" s="48">
        <v>0</v>
      </c>
      <c r="F267" s="48">
        <v>0</v>
      </c>
      <c r="G267" s="30"/>
    </row>
    <row r="268" spans="1:8">
      <c r="A268" s="138" t="s">
        <v>140</v>
      </c>
      <c r="B268" s="88">
        <f t="shared" si="27"/>
        <v>0</v>
      </c>
      <c r="C268" s="48">
        <v>0</v>
      </c>
      <c r="D268" s="48">
        <v>0</v>
      </c>
      <c r="E268" s="48">
        <v>0</v>
      </c>
      <c r="F268" s="48">
        <v>0</v>
      </c>
      <c r="G268" s="30"/>
    </row>
    <row r="269" spans="1:8">
      <c r="A269" s="138" t="s">
        <v>198</v>
      </c>
      <c r="B269" s="88">
        <f t="shared" si="27"/>
        <v>0</v>
      </c>
      <c r="C269" s="48">
        <v>0</v>
      </c>
      <c r="D269" s="48">
        <v>0</v>
      </c>
      <c r="E269" s="48">
        <v>0</v>
      </c>
      <c r="F269" s="48">
        <v>0</v>
      </c>
      <c r="G269" s="30"/>
    </row>
    <row r="270" spans="1:8">
      <c r="A270" s="247" t="s">
        <v>199</v>
      </c>
      <c r="B270" s="88">
        <f>B248+B257+B264+B266+B267+B268+B269</f>
        <v>0</v>
      </c>
      <c r="C270" s="88">
        <f t="shared" ref="C270:F270" si="31">C248+C257+C264+C266+C267+C268+C269</f>
        <v>0</v>
      </c>
      <c r="D270" s="88">
        <f t="shared" si="31"/>
        <v>0</v>
      </c>
      <c r="E270" s="88">
        <f t="shared" si="31"/>
        <v>0</v>
      </c>
      <c r="F270" s="88">
        <f t="shared" si="31"/>
        <v>0</v>
      </c>
      <c r="G270" s="199"/>
    </row>
    <row r="272" spans="1:8">
      <c r="A272" s="59" t="s">
        <v>541</v>
      </c>
      <c r="B272" s="57"/>
      <c r="C272" s="57"/>
      <c r="D272" s="57"/>
      <c r="E272" s="57"/>
      <c r="F272" s="57"/>
      <c r="G272" s="57"/>
      <c r="H272" s="116" t="s">
        <v>645</v>
      </c>
    </row>
    <row r="273" spans="1:8">
      <c r="A273" s="60"/>
      <c r="B273" s="57"/>
      <c r="C273" s="57"/>
      <c r="D273" s="57"/>
      <c r="E273" s="57"/>
      <c r="F273" s="57"/>
      <c r="G273" s="57"/>
      <c r="H273" s="103" t="s">
        <v>648</v>
      </c>
    </row>
    <row r="274" spans="1:8">
      <c r="A274" s="65" t="s">
        <v>542</v>
      </c>
      <c r="B274" s="57"/>
      <c r="C274" s="57"/>
      <c r="D274" s="57"/>
      <c r="E274" s="57"/>
      <c r="F274" s="57"/>
      <c r="G274" s="57"/>
      <c r="H274" s="103" t="s">
        <v>646</v>
      </c>
    </row>
    <row r="275" spans="1:8" ht="36">
      <c r="A275" s="255" t="s">
        <v>543</v>
      </c>
      <c r="B275" s="256" t="s">
        <v>544</v>
      </c>
      <c r="C275" s="256" t="s">
        <v>545</v>
      </c>
      <c r="D275" s="256" t="s">
        <v>546</v>
      </c>
      <c r="E275" s="257" t="s">
        <v>547</v>
      </c>
      <c r="F275" s="57"/>
      <c r="G275" s="57"/>
    </row>
    <row r="276" spans="1:8">
      <c r="A276" s="66" t="s">
        <v>548</v>
      </c>
      <c r="B276" s="200"/>
      <c r="C276" s="200"/>
      <c r="D276" s="260">
        <f>IF(C276&gt;0,C276/E276,0)</f>
        <v>0</v>
      </c>
      <c r="E276" s="261">
        <f>B276+C276</f>
        <v>0</v>
      </c>
      <c r="F276" s="1"/>
      <c r="G276" s="1"/>
    </row>
    <row r="277" spans="1:8">
      <c r="A277" s="66" t="s">
        <v>549</v>
      </c>
      <c r="B277" s="200"/>
      <c r="C277" s="200"/>
      <c r="D277" s="260">
        <f t="shared" ref="D277:D279" si="32">IF(C277&gt;0,C277/E277,0)</f>
        <v>0</v>
      </c>
      <c r="E277" s="261">
        <f t="shared" ref="E277:E279" si="33">B277+C277</f>
        <v>0</v>
      </c>
      <c r="F277" s="1"/>
      <c r="G277" s="1"/>
    </row>
    <row r="278" spans="1:8">
      <c r="A278" s="66" t="s">
        <v>550</v>
      </c>
      <c r="B278" s="200"/>
      <c r="C278" s="201"/>
      <c r="D278" s="260">
        <f t="shared" si="32"/>
        <v>0</v>
      </c>
      <c r="E278" s="261">
        <f t="shared" si="33"/>
        <v>0</v>
      </c>
      <c r="F278" s="1"/>
      <c r="G278" s="1"/>
    </row>
    <row r="279" spans="1:8">
      <c r="A279" s="258" t="s">
        <v>551</v>
      </c>
      <c r="B279" s="259">
        <f>SUM(B276:B278)</f>
        <v>0</v>
      </c>
      <c r="C279" s="259">
        <f>SUM(C276:C278)</f>
        <v>0</v>
      </c>
      <c r="D279" s="260">
        <f t="shared" si="32"/>
        <v>0</v>
      </c>
      <c r="E279" s="261">
        <f t="shared" si="33"/>
        <v>0</v>
      </c>
      <c r="F279" s="1"/>
      <c r="G279" s="1"/>
    </row>
    <row r="280" spans="1:8">
      <c r="A280" s="62"/>
      <c r="B280" s="57"/>
      <c r="C280" s="57"/>
      <c r="D280" s="57"/>
      <c r="E280" s="57"/>
      <c r="F280" s="57"/>
      <c r="G280" s="1"/>
    </row>
    <row r="281" spans="1:8">
      <c r="A281" s="62"/>
      <c r="B281" s="57"/>
      <c r="C281" s="57"/>
      <c r="D281" s="57"/>
      <c r="E281" s="57"/>
      <c r="F281" s="57"/>
      <c r="G281" s="1"/>
    </row>
    <row r="282" spans="1:8">
      <c r="A282" s="59" t="s">
        <v>552</v>
      </c>
      <c r="B282" s="57"/>
      <c r="C282" s="57"/>
      <c r="D282" s="57"/>
      <c r="E282" s="57"/>
      <c r="F282" s="57"/>
      <c r="G282" s="1"/>
    </row>
    <row r="283" spans="1:8">
      <c r="A283" s="62"/>
      <c r="B283" s="57"/>
      <c r="C283" s="57"/>
      <c r="D283" s="57"/>
      <c r="E283" s="57"/>
      <c r="F283" s="57"/>
      <c r="G283" s="1"/>
    </row>
    <row r="284" spans="1:8">
      <c r="A284" s="65" t="s">
        <v>553</v>
      </c>
      <c r="B284" s="57"/>
      <c r="C284" s="57"/>
      <c r="D284" s="57"/>
      <c r="E284" s="57"/>
      <c r="F284" s="57"/>
      <c r="G284" s="1"/>
    </row>
    <row r="285" spans="1:8" ht="36">
      <c r="A285" s="262" t="s">
        <v>543</v>
      </c>
      <c r="B285" s="263" t="s">
        <v>544</v>
      </c>
      <c r="C285" s="263" t="s">
        <v>545</v>
      </c>
      <c r="D285" s="263" t="s">
        <v>546</v>
      </c>
      <c r="E285" s="264" t="s">
        <v>547</v>
      </c>
      <c r="F285" s="57"/>
      <c r="G285" s="1"/>
    </row>
    <row r="286" spans="1:8">
      <c r="A286" s="265" t="s">
        <v>554</v>
      </c>
      <c r="B286" s="203">
        <v>0</v>
      </c>
      <c r="C286" s="270"/>
      <c r="D286" s="270"/>
      <c r="E286" s="271"/>
      <c r="F286" s="1"/>
      <c r="G286" s="1"/>
    </row>
    <row r="287" spans="1:8">
      <c r="A287" s="265" t="s">
        <v>555</v>
      </c>
      <c r="B287" s="203">
        <v>0</v>
      </c>
      <c r="C287" s="270"/>
      <c r="D287" s="270"/>
      <c r="E287" s="271"/>
      <c r="F287" s="1"/>
      <c r="G287" s="1"/>
    </row>
    <row r="288" spans="1:8" ht="24">
      <c r="A288" s="265" t="s">
        <v>556</v>
      </c>
      <c r="B288" s="203">
        <v>0</v>
      </c>
      <c r="C288" s="270"/>
      <c r="D288" s="270"/>
      <c r="E288" s="271"/>
      <c r="F288" s="1"/>
      <c r="G288" s="1"/>
    </row>
    <row r="289" spans="1:7" ht="24">
      <c r="A289" s="265" t="s">
        <v>557</v>
      </c>
      <c r="B289" s="203">
        <v>0</v>
      </c>
      <c r="C289" s="270"/>
      <c r="D289" s="270"/>
      <c r="E289" s="271"/>
      <c r="F289" s="1"/>
      <c r="G289" s="1"/>
    </row>
    <row r="290" spans="1:7">
      <c r="A290" s="265" t="s">
        <v>558</v>
      </c>
      <c r="B290" s="203">
        <v>0</v>
      </c>
      <c r="C290" s="270"/>
      <c r="D290" s="270"/>
      <c r="E290" s="271"/>
      <c r="F290" s="1"/>
      <c r="G290" s="1"/>
    </row>
    <row r="291" spans="1:7">
      <c r="A291" s="265" t="s">
        <v>559</v>
      </c>
      <c r="B291" s="203">
        <v>0</v>
      </c>
      <c r="C291" s="270"/>
      <c r="D291" s="270"/>
      <c r="E291" s="271"/>
      <c r="F291" s="1"/>
      <c r="G291" s="1"/>
    </row>
    <row r="292" spans="1:7">
      <c r="A292" s="265" t="s">
        <v>560</v>
      </c>
      <c r="B292" s="203">
        <v>0</v>
      </c>
      <c r="C292" s="270"/>
      <c r="D292" s="270"/>
      <c r="E292" s="271"/>
      <c r="F292" s="1"/>
      <c r="G292" s="1"/>
    </row>
    <row r="293" spans="1:7">
      <c r="A293" s="265" t="s">
        <v>561</v>
      </c>
      <c r="B293" s="203">
        <v>0</v>
      </c>
      <c r="C293" s="270"/>
      <c r="D293" s="270"/>
      <c r="E293" s="271"/>
      <c r="F293" s="1"/>
      <c r="G293" s="1"/>
    </row>
    <row r="294" spans="1:7">
      <c r="A294" s="265" t="s">
        <v>562</v>
      </c>
      <c r="B294" s="203">
        <v>0</v>
      </c>
      <c r="C294" s="270"/>
      <c r="D294" s="270"/>
      <c r="E294" s="271"/>
      <c r="F294" s="1"/>
      <c r="G294" s="1"/>
    </row>
    <row r="295" spans="1:7">
      <c r="A295" s="265" t="s">
        <v>563</v>
      </c>
      <c r="B295" s="203">
        <v>0</v>
      </c>
      <c r="C295" s="270"/>
      <c r="D295" s="270"/>
      <c r="E295" s="271"/>
      <c r="F295" s="1"/>
      <c r="G295" s="1"/>
    </row>
    <row r="296" spans="1:7">
      <c r="A296" s="265" t="s">
        <v>564</v>
      </c>
      <c r="B296" s="203">
        <v>0</v>
      </c>
      <c r="C296" s="270"/>
      <c r="D296" s="270"/>
      <c r="E296" s="271"/>
      <c r="F296" s="1"/>
      <c r="G296" s="1"/>
    </row>
    <row r="297" spans="1:7">
      <c r="A297" s="265" t="s">
        <v>565</v>
      </c>
      <c r="B297" s="203">
        <v>0</v>
      </c>
      <c r="C297" s="270"/>
      <c r="D297" s="270"/>
      <c r="E297" s="271"/>
      <c r="F297" s="1"/>
      <c r="G297" s="1"/>
    </row>
    <row r="298" spans="1:7">
      <c r="A298" s="265" t="s">
        <v>566</v>
      </c>
      <c r="B298" s="203">
        <v>0</v>
      </c>
      <c r="C298" s="270"/>
      <c r="D298" s="270"/>
      <c r="E298" s="271"/>
      <c r="F298" s="1"/>
      <c r="G298" s="1"/>
    </row>
    <row r="299" spans="1:7">
      <c r="A299" s="265" t="s">
        <v>567</v>
      </c>
      <c r="B299" s="203">
        <v>0</v>
      </c>
      <c r="C299" s="270"/>
      <c r="D299" s="270"/>
      <c r="E299" s="271"/>
      <c r="F299" s="1"/>
      <c r="G299" s="1"/>
    </row>
    <row r="300" spans="1:7">
      <c r="A300" s="266" t="s">
        <v>568</v>
      </c>
      <c r="B300" s="269">
        <f>SUM(B286:B299)</f>
        <v>0</v>
      </c>
      <c r="C300" s="270"/>
      <c r="D300" s="270"/>
      <c r="E300" s="271"/>
      <c r="F300" s="1"/>
      <c r="G300" s="1"/>
    </row>
    <row r="301" spans="1:7" ht="27" customHeight="1">
      <c r="A301" s="267" t="s">
        <v>569</v>
      </c>
      <c r="B301" s="268"/>
      <c r="C301" s="204">
        <v>0</v>
      </c>
      <c r="D301" s="272" t="str">
        <f>IF(C301&gt;0,C301/E301,"Add Match")</f>
        <v>Add Match</v>
      </c>
      <c r="E301" s="273" t="str">
        <f>IF(C301&gt;0,(B300+C301),"Add Match")</f>
        <v>Add Match</v>
      </c>
      <c r="F301" s="1"/>
      <c r="G301" s="1"/>
    </row>
    <row r="302" spans="1:7" ht="27" customHeight="1">
      <c r="A302" s="205"/>
      <c r="B302" s="205"/>
      <c r="C302" s="206"/>
      <c r="D302" s="207"/>
      <c r="E302" s="208"/>
      <c r="F302" s="1"/>
      <c r="G302" s="1"/>
    </row>
    <row r="303" spans="1:7" ht="27" customHeight="1">
      <c r="A303" s="205"/>
      <c r="B303" s="205"/>
      <c r="C303" s="206"/>
      <c r="D303" s="207"/>
      <c r="E303" s="208"/>
      <c r="F303" s="1"/>
      <c r="G303" s="1"/>
    </row>
    <row r="304" spans="1:7" ht="27" customHeight="1">
      <c r="A304" s="205"/>
      <c r="B304" s="205"/>
      <c r="C304" s="206"/>
      <c r="D304" s="207"/>
      <c r="E304" s="208"/>
      <c r="F304" s="1"/>
      <c r="G304" s="1"/>
    </row>
    <row r="305" spans="1:7" ht="27" customHeight="1">
      <c r="A305" s="205"/>
      <c r="B305" s="205"/>
      <c r="C305" s="206"/>
      <c r="D305" s="207"/>
      <c r="E305" s="208"/>
      <c r="F305" s="1"/>
      <c r="G305" s="1"/>
    </row>
    <row r="306" spans="1:7" ht="27" customHeight="1">
      <c r="A306" s="205"/>
      <c r="B306" s="205"/>
      <c r="C306" s="206"/>
      <c r="D306" s="207"/>
      <c r="E306" s="208"/>
      <c r="F306" s="1"/>
      <c r="G306" s="1"/>
    </row>
    <row r="307" spans="1:7" ht="15" customHeight="1">
      <c r="A307" s="205"/>
      <c r="B307" s="205"/>
      <c r="C307" s="206"/>
      <c r="D307" s="207"/>
      <c r="E307" s="208"/>
      <c r="F307" s="1"/>
      <c r="G307" s="1"/>
    </row>
    <row r="308" spans="1:7">
      <c r="A308" s="59" t="s">
        <v>570</v>
      </c>
      <c r="B308" s="57"/>
      <c r="C308" s="57"/>
      <c r="D308" s="57"/>
      <c r="E308" s="57"/>
      <c r="F308" s="57"/>
      <c r="G308" s="57"/>
    </row>
    <row r="309" spans="1:7">
      <c r="A309" s="60"/>
      <c r="B309" s="57"/>
      <c r="C309" s="57"/>
      <c r="D309" s="57"/>
      <c r="E309" s="57"/>
      <c r="F309" s="57"/>
      <c r="G309" s="57"/>
    </row>
    <row r="310" spans="1:7">
      <c r="A310" s="65" t="s">
        <v>571</v>
      </c>
      <c r="B310" s="57"/>
      <c r="C310" s="57"/>
      <c r="D310" s="57"/>
      <c r="E310" s="57"/>
      <c r="F310" s="57"/>
      <c r="G310" s="57"/>
    </row>
    <row r="311" spans="1:7" ht="36">
      <c r="A311" s="262" t="s">
        <v>543</v>
      </c>
      <c r="B311" s="263" t="s">
        <v>544</v>
      </c>
      <c r="C311" s="263" t="s">
        <v>545</v>
      </c>
      <c r="D311" s="263" t="s">
        <v>546</v>
      </c>
      <c r="E311" s="264" t="s">
        <v>547</v>
      </c>
      <c r="F311" s="57"/>
      <c r="G311" s="57"/>
    </row>
    <row r="312" spans="1:7" ht="24">
      <c r="A312" s="265" t="s">
        <v>572</v>
      </c>
      <c r="B312" s="209">
        <v>0</v>
      </c>
      <c r="C312" s="270"/>
      <c r="D312" s="270"/>
      <c r="E312" s="271"/>
      <c r="F312" s="1"/>
      <c r="G312" s="1"/>
    </row>
    <row r="313" spans="1:7" ht="24">
      <c r="A313" s="265" t="s">
        <v>573</v>
      </c>
      <c r="B313" s="209">
        <v>0</v>
      </c>
      <c r="C313" s="270"/>
      <c r="D313" s="270"/>
      <c r="E313" s="271"/>
      <c r="F313" s="1"/>
      <c r="G313" s="1"/>
    </row>
    <row r="314" spans="1:7" ht="24">
      <c r="A314" s="265" t="s">
        <v>574</v>
      </c>
      <c r="B314" s="209">
        <v>0</v>
      </c>
      <c r="C314" s="270"/>
      <c r="D314" s="270"/>
      <c r="E314" s="271"/>
      <c r="F314" s="1"/>
      <c r="G314" s="1"/>
    </row>
    <row r="315" spans="1:7" ht="24">
      <c r="A315" s="265" t="s">
        <v>575</v>
      </c>
      <c r="B315" s="209">
        <v>0</v>
      </c>
      <c r="C315" s="270"/>
      <c r="D315" s="270"/>
      <c r="E315" s="271"/>
      <c r="F315" s="1"/>
      <c r="G315" s="1"/>
    </row>
    <row r="316" spans="1:7">
      <c r="A316" s="265" t="s">
        <v>576</v>
      </c>
      <c r="B316" s="209">
        <v>0</v>
      </c>
      <c r="C316" s="270"/>
      <c r="D316" s="270"/>
      <c r="E316" s="271"/>
      <c r="F316" s="1"/>
      <c r="G316" s="1"/>
    </row>
    <row r="317" spans="1:7">
      <c r="A317" s="265" t="s">
        <v>577</v>
      </c>
      <c r="B317" s="209">
        <v>0</v>
      </c>
      <c r="C317" s="270"/>
      <c r="D317" s="270"/>
      <c r="E317" s="271"/>
      <c r="F317" s="1"/>
      <c r="G317" s="1"/>
    </row>
    <row r="318" spans="1:7">
      <c r="A318" s="265" t="s">
        <v>578</v>
      </c>
      <c r="B318" s="209">
        <v>0</v>
      </c>
      <c r="C318" s="270"/>
      <c r="D318" s="270"/>
      <c r="E318" s="271"/>
      <c r="F318" s="1"/>
      <c r="G318" s="1"/>
    </row>
    <row r="319" spans="1:7">
      <c r="A319" s="266" t="s">
        <v>579</v>
      </c>
      <c r="B319" s="210">
        <f>SUM(B312:B318)</f>
        <v>0</v>
      </c>
      <c r="C319" s="270"/>
      <c r="D319" s="270"/>
      <c r="E319" s="271"/>
      <c r="F319" s="1"/>
      <c r="G319" s="1"/>
    </row>
    <row r="320" spans="1:7">
      <c r="A320" s="267" t="s">
        <v>569</v>
      </c>
      <c r="B320" s="268"/>
      <c r="C320" s="204">
        <v>0</v>
      </c>
      <c r="D320" s="272" t="str">
        <f>IF(C320&gt;0,C320/E320,"Add Match")</f>
        <v>Add Match</v>
      </c>
      <c r="E320" s="273" t="str">
        <f>IF(C320&gt;0,(B319+C320),"Add Match")</f>
        <v>Add Match</v>
      </c>
      <c r="F320" s="1"/>
      <c r="G320" s="1"/>
    </row>
    <row r="321" spans="1:7">
      <c r="A321" s="62"/>
      <c r="B321" s="57"/>
      <c r="C321" s="57"/>
      <c r="D321" s="57"/>
      <c r="E321" s="57"/>
      <c r="F321" s="57"/>
      <c r="G321" s="1"/>
    </row>
    <row r="322" spans="1:7">
      <c r="A322" s="62"/>
      <c r="B322" s="57"/>
      <c r="C322" s="57"/>
      <c r="D322" s="57"/>
      <c r="E322" s="57"/>
      <c r="F322" s="57"/>
      <c r="G322" s="1"/>
    </row>
    <row r="323" spans="1:7">
      <c r="A323" s="57"/>
      <c r="B323" s="57"/>
      <c r="C323" s="57"/>
      <c r="D323" s="57"/>
      <c r="E323" s="57"/>
      <c r="F323" s="57"/>
      <c r="G323" s="1"/>
    </row>
    <row r="324" spans="1:7">
      <c r="A324" s="60"/>
      <c r="B324" s="57"/>
      <c r="C324" s="57"/>
      <c r="D324" s="57"/>
      <c r="E324" s="57"/>
      <c r="F324" s="57"/>
      <c r="G324" s="1"/>
    </row>
    <row r="325" spans="1:7">
      <c r="A325" s="59" t="s">
        <v>580</v>
      </c>
      <c r="B325" s="57"/>
      <c r="C325" s="57"/>
      <c r="D325" s="57"/>
      <c r="E325" s="57"/>
      <c r="F325" s="57"/>
      <c r="G325" s="1"/>
    </row>
    <row r="326" spans="1:7">
      <c r="A326" s="65" t="s">
        <v>581</v>
      </c>
      <c r="B326" s="57"/>
      <c r="C326" s="57"/>
      <c r="D326" s="57"/>
      <c r="E326" s="57"/>
      <c r="F326" s="57"/>
      <c r="G326" s="1"/>
    </row>
    <row r="327" spans="1:7" ht="36">
      <c r="A327" s="262" t="s">
        <v>543</v>
      </c>
      <c r="B327" s="263" t="s">
        <v>544</v>
      </c>
      <c r="C327" s="263" t="s">
        <v>545</v>
      </c>
      <c r="D327" s="263" t="s">
        <v>546</v>
      </c>
      <c r="E327" s="264" t="s">
        <v>547</v>
      </c>
      <c r="F327" s="57"/>
      <c r="G327" s="1"/>
    </row>
    <row r="328" spans="1:7">
      <c r="A328" s="202" t="s">
        <v>582</v>
      </c>
      <c r="B328" s="209">
        <v>0</v>
      </c>
      <c r="C328" s="209">
        <v>0</v>
      </c>
      <c r="D328" s="274" t="str">
        <f>IF(C328&gt;0,C328/E328,"0%")</f>
        <v>0%</v>
      </c>
      <c r="E328" s="275">
        <f>B328+C328</f>
        <v>0</v>
      </c>
      <c r="F328" s="1"/>
      <c r="G328" s="1"/>
    </row>
    <row r="329" spans="1:7">
      <c r="A329" s="202" t="s">
        <v>583</v>
      </c>
      <c r="B329" s="209">
        <v>0</v>
      </c>
      <c r="C329" s="209">
        <v>0</v>
      </c>
      <c r="D329" s="274" t="str">
        <f>IF(C329&gt;0,C329/E329,"0%")</f>
        <v>0%</v>
      </c>
      <c r="E329" s="275">
        <f t="shared" ref="E329:E331" si="34">B329+C329</f>
        <v>0</v>
      </c>
      <c r="F329" s="1"/>
      <c r="G329" s="1"/>
    </row>
    <row r="330" spans="1:7">
      <c r="A330" s="202" t="s">
        <v>584</v>
      </c>
      <c r="B330" s="209">
        <v>0</v>
      </c>
      <c r="C330" s="209">
        <v>0</v>
      </c>
      <c r="D330" s="274" t="str">
        <f>IF(C330&gt;0,C330/E330,"0%")</f>
        <v>0%</v>
      </c>
      <c r="E330" s="275">
        <f t="shared" si="34"/>
        <v>0</v>
      </c>
      <c r="F330" s="1"/>
      <c r="G330" s="1"/>
    </row>
    <row r="331" spans="1:7" ht="24">
      <c r="A331" s="277" t="s">
        <v>585</v>
      </c>
      <c r="B331" s="278">
        <f>SUM(B328:B330)</f>
        <v>0</v>
      </c>
      <c r="C331" s="278">
        <f>SUM(C328:C330)</f>
        <v>0</v>
      </c>
      <c r="D331" s="276" t="str">
        <f>IF(C331&gt;0,C331/E331,"Add Match")</f>
        <v>Add Match</v>
      </c>
      <c r="E331" s="275">
        <f t="shared" si="34"/>
        <v>0</v>
      </c>
      <c r="F331" s="1"/>
      <c r="G331" s="1"/>
    </row>
    <row r="332" spans="1:7">
      <c r="A332" s="279"/>
      <c r="B332" s="280"/>
      <c r="C332" s="280"/>
      <c r="D332" s="281"/>
      <c r="E332" s="280"/>
      <c r="F332" s="1"/>
      <c r="G332" s="1"/>
    </row>
    <row r="333" spans="1:7">
      <c r="A333" s="65" t="s">
        <v>586</v>
      </c>
      <c r="B333" s="57"/>
      <c r="C333" s="57"/>
      <c r="D333" s="57"/>
      <c r="E333" s="57"/>
      <c r="F333" s="1"/>
      <c r="G333" s="1"/>
    </row>
    <row r="334" spans="1:7" ht="36">
      <c r="A334" s="282" t="s">
        <v>587</v>
      </c>
      <c r="B334" s="282" t="s">
        <v>544</v>
      </c>
      <c r="C334" s="282" t="s">
        <v>545</v>
      </c>
      <c r="D334" s="282" t="s">
        <v>546</v>
      </c>
      <c r="E334" s="282" t="s">
        <v>547</v>
      </c>
      <c r="F334" s="1"/>
      <c r="G334" s="1"/>
    </row>
    <row r="335" spans="1:7">
      <c r="A335" s="283" t="s">
        <v>588</v>
      </c>
      <c r="B335" s="284">
        <f>B279</f>
        <v>0</v>
      </c>
      <c r="C335" s="284">
        <f>C279</f>
        <v>0</v>
      </c>
      <c r="D335" s="274">
        <f>IF(C335&gt;0,C335/E335,0%)</f>
        <v>0</v>
      </c>
      <c r="E335" s="284">
        <f>B335+C335</f>
        <v>0</v>
      </c>
      <c r="F335" s="1"/>
      <c r="G335" s="1"/>
    </row>
    <row r="336" spans="1:7">
      <c r="A336" s="283" t="s">
        <v>589</v>
      </c>
      <c r="B336" s="285">
        <f>B300</f>
        <v>0</v>
      </c>
      <c r="C336" s="284">
        <f>C301</f>
        <v>0</v>
      </c>
      <c r="D336" s="274">
        <f t="shared" ref="D336:D341" si="35">IF(C336&gt;0,C336/E336,0%)</f>
        <v>0</v>
      </c>
      <c r="E336" s="284">
        <f t="shared" ref="E336:E342" si="36">B336+C336</f>
        <v>0</v>
      </c>
      <c r="F336" s="1"/>
      <c r="G336" s="1"/>
    </row>
    <row r="337" spans="1:8">
      <c r="A337" s="283" t="s">
        <v>582</v>
      </c>
      <c r="B337" s="284">
        <f>B328</f>
        <v>0</v>
      </c>
      <c r="C337" s="284">
        <f>C328</f>
        <v>0</v>
      </c>
      <c r="D337" s="274">
        <f t="shared" si="35"/>
        <v>0</v>
      </c>
      <c r="E337" s="284">
        <f t="shared" si="36"/>
        <v>0</v>
      </c>
      <c r="F337" s="1"/>
      <c r="G337" s="1"/>
    </row>
    <row r="338" spans="1:8">
      <c r="A338" s="283" t="s">
        <v>590</v>
      </c>
      <c r="B338" s="284">
        <f>B329</f>
        <v>0</v>
      </c>
      <c r="C338" s="284">
        <f>C329</f>
        <v>0</v>
      </c>
      <c r="D338" s="274">
        <f t="shared" si="35"/>
        <v>0</v>
      </c>
      <c r="E338" s="284">
        <f t="shared" si="36"/>
        <v>0</v>
      </c>
      <c r="F338" s="1"/>
      <c r="G338" s="1"/>
    </row>
    <row r="339" spans="1:8">
      <c r="A339" s="283" t="s">
        <v>591</v>
      </c>
      <c r="B339" s="284">
        <f>B319</f>
        <v>0</v>
      </c>
      <c r="C339" s="284">
        <f>C320</f>
        <v>0</v>
      </c>
      <c r="D339" s="274">
        <f t="shared" si="35"/>
        <v>0</v>
      </c>
      <c r="E339" s="284">
        <f t="shared" si="36"/>
        <v>0</v>
      </c>
      <c r="F339" s="1"/>
      <c r="G339" s="1"/>
    </row>
    <row r="340" spans="1:8">
      <c r="A340" s="286" t="s">
        <v>592</v>
      </c>
      <c r="B340" s="284">
        <f>SUM(B335:B339)</f>
        <v>0</v>
      </c>
      <c r="C340" s="284">
        <f>SUM(C335:C339)</f>
        <v>0</v>
      </c>
      <c r="D340" s="287">
        <f t="shared" si="35"/>
        <v>0</v>
      </c>
      <c r="E340" s="284">
        <f t="shared" si="36"/>
        <v>0</v>
      </c>
      <c r="F340" s="1"/>
      <c r="G340" s="1"/>
    </row>
    <row r="341" spans="1:8">
      <c r="A341" s="283" t="s">
        <v>584</v>
      </c>
      <c r="B341" s="284">
        <f>B330</f>
        <v>0</v>
      </c>
      <c r="C341" s="284">
        <f>C330</f>
        <v>0</v>
      </c>
      <c r="D341" s="274">
        <f t="shared" si="35"/>
        <v>0</v>
      </c>
      <c r="E341" s="284">
        <f t="shared" si="36"/>
        <v>0</v>
      </c>
      <c r="F341" s="1"/>
      <c r="G341" s="1"/>
    </row>
    <row r="342" spans="1:8">
      <c r="A342" s="286" t="s">
        <v>593</v>
      </c>
      <c r="B342" s="284">
        <f>SUM(B340:B341)</f>
        <v>0</v>
      </c>
      <c r="C342" s="284">
        <f>SUM(C340:C341)</f>
        <v>0</v>
      </c>
      <c r="D342" s="288"/>
      <c r="E342" s="284">
        <f t="shared" si="36"/>
        <v>0</v>
      </c>
      <c r="F342" s="1"/>
      <c r="G342" s="1"/>
    </row>
    <row r="343" spans="1:8" ht="38" customHeight="1">
      <c r="A343" s="211"/>
      <c r="B343" s="212"/>
      <c r="C343" s="212"/>
      <c r="D343" s="213"/>
      <c r="E343" s="212"/>
      <c r="F343" s="1"/>
      <c r="G343" s="1"/>
    </row>
    <row r="344" spans="1:8">
      <c r="A344" s="59" t="s">
        <v>594</v>
      </c>
      <c r="B344" s="1"/>
      <c r="C344" s="1"/>
      <c r="D344" s="1"/>
      <c r="E344" s="1"/>
      <c r="F344" s="1"/>
      <c r="G344" s="1"/>
      <c r="H344" s="103" t="s">
        <v>647</v>
      </c>
    </row>
    <row r="345" spans="1:8">
      <c r="A345" s="11"/>
      <c r="B345" s="1"/>
      <c r="C345" s="1"/>
      <c r="D345" s="1"/>
      <c r="E345" s="1"/>
      <c r="F345" s="1"/>
      <c r="G345" s="1"/>
      <c r="H345" s="103" t="s">
        <v>649</v>
      </c>
    </row>
    <row r="346" spans="1:8" ht="27" customHeight="1">
      <c r="A346" s="289" t="s">
        <v>595</v>
      </c>
      <c r="B346" s="214" t="s">
        <v>82</v>
      </c>
      <c r="C346" s="1"/>
      <c r="D346" s="1"/>
      <c r="E346" s="1"/>
      <c r="F346" s="1"/>
      <c r="G346" s="1"/>
      <c r="H346" s="103" t="s">
        <v>650</v>
      </c>
    </row>
    <row r="347" spans="1:8" ht="33" customHeight="1">
      <c r="A347" s="290" t="s">
        <v>596</v>
      </c>
      <c r="B347" s="215">
        <v>0</v>
      </c>
      <c r="C347" s="1"/>
      <c r="D347" s="1"/>
      <c r="E347" s="1"/>
      <c r="F347" s="1"/>
      <c r="G347" s="1"/>
    </row>
    <row r="348" spans="1:8">
      <c r="A348" s="16"/>
      <c r="B348" s="1"/>
      <c r="C348" s="1"/>
      <c r="D348" s="1"/>
      <c r="E348" s="1"/>
      <c r="F348" s="1"/>
      <c r="G348" s="1"/>
    </row>
    <row r="349" spans="1:8">
      <c r="A349" s="65" t="s">
        <v>597</v>
      </c>
      <c r="B349" s="1"/>
      <c r="C349" s="1"/>
      <c r="D349" s="1"/>
      <c r="E349" s="1"/>
      <c r="F349" s="1"/>
      <c r="G349" s="1"/>
    </row>
    <row r="350" spans="1:8" ht="24">
      <c r="A350" s="289"/>
      <c r="B350" s="257" t="s">
        <v>598</v>
      </c>
      <c r="C350" s="1"/>
      <c r="D350" s="1"/>
      <c r="E350" s="1"/>
      <c r="F350" s="1"/>
      <c r="G350" s="1"/>
    </row>
    <row r="351" spans="1:8">
      <c r="A351" s="66" t="s">
        <v>599</v>
      </c>
      <c r="B351" s="216">
        <v>0</v>
      </c>
      <c r="C351" s="1"/>
      <c r="D351" s="1"/>
      <c r="E351" s="1"/>
      <c r="F351" s="1"/>
      <c r="G351" s="1"/>
    </row>
    <row r="352" spans="1:8">
      <c r="A352" s="66" t="s">
        <v>600</v>
      </c>
      <c r="B352" s="216">
        <v>0</v>
      </c>
      <c r="C352" s="1"/>
      <c r="D352" s="1"/>
      <c r="E352" s="1"/>
      <c r="F352" s="1"/>
      <c r="G352" s="1"/>
    </row>
    <row r="353" spans="1:7">
      <c r="A353" s="258" t="s">
        <v>601</v>
      </c>
      <c r="B353" s="273">
        <f>SUM(B351:B352)</f>
        <v>0</v>
      </c>
      <c r="C353" s="1"/>
      <c r="D353" s="1"/>
      <c r="E353" s="1"/>
      <c r="F353" s="1"/>
      <c r="G353" s="1"/>
    </row>
    <row r="354" spans="1:7">
      <c r="A354" s="12"/>
      <c r="B354" s="1"/>
      <c r="C354" s="1"/>
      <c r="D354" s="1"/>
      <c r="E354" s="1"/>
      <c r="F354" s="1"/>
      <c r="G354" s="1"/>
    </row>
    <row r="355" spans="1:7">
      <c r="A355" s="65" t="s">
        <v>602</v>
      </c>
      <c r="B355" s="1"/>
      <c r="C355" s="1"/>
      <c r="D355" s="1"/>
      <c r="E355" s="1"/>
      <c r="F355" s="1"/>
      <c r="G355" s="1"/>
    </row>
    <row r="356" spans="1:7">
      <c r="A356" s="255" t="s">
        <v>603</v>
      </c>
      <c r="B356" s="257" t="s">
        <v>604</v>
      </c>
      <c r="C356" s="1"/>
      <c r="D356" s="1"/>
      <c r="E356" s="1"/>
      <c r="F356" s="1"/>
      <c r="G356" s="1"/>
    </row>
    <row r="357" spans="1:7">
      <c r="A357" s="66" t="s">
        <v>554</v>
      </c>
      <c r="B357" s="216">
        <v>0</v>
      </c>
      <c r="C357" s="1"/>
      <c r="D357" s="1"/>
      <c r="E357" s="1"/>
      <c r="F357" s="1"/>
      <c r="G357" s="1"/>
    </row>
    <row r="358" spans="1:7">
      <c r="A358" s="66" t="s">
        <v>555</v>
      </c>
      <c r="B358" s="216">
        <v>0</v>
      </c>
      <c r="C358" s="1"/>
      <c r="D358" s="1"/>
      <c r="E358" s="1"/>
      <c r="F358" s="1"/>
      <c r="G358" s="1"/>
    </row>
    <row r="359" spans="1:7" ht="24">
      <c r="A359" s="66" t="s">
        <v>605</v>
      </c>
      <c r="B359" s="216">
        <v>0</v>
      </c>
      <c r="C359" s="1"/>
      <c r="D359" s="1"/>
      <c r="E359" s="1"/>
      <c r="F359" s="1"/>
      <c r="G359" s="1"/>
    </row>
    <row r="360" spans="1:7" ht="24">
      <c r="A360" s="66" t="s">
        <v>557</v>
      </c>
      <c r="B360" s="216">
        <v>0</v>
      </c>
      <c r="C360" s="1"/>
      <c r="D360" s="1"/>
      <c r="E360" s="1"/>
      <c r="F360" s="1"/>
      <c r="G360" s="1"/>
    </row>
    <row r="361" spans="1:7">
      <c r="A361" s="66" t="s">
        <v>558</v>
      </c>
      <c r="B361" s="216">
        <v>0</v>
      </c>
      <c r="C361" s="1"/>
      <c r="D361" s="1"/>
      <c r="E361" s="1"/>
      <c r="F361" s="1"/>
      <c r="G361" s="1"/>
    </row>
    <row r="362" spans="1:7">
      <c r="A362" s="66" t="s">
        <v>559</v>
      </c>
      <c r="B362" s="216">
        <v>0</v>
      </c>
      <c r="C362" s="1"/>
      <c r="D362" s="1"/>
      <c r="E362" s="1"/>
      <c r="F362" s="1"/>
      <c r="G362" s="1"/>
    </row>
    <row r="363" spans="1:7">
      <c r="A363" s="66" t="s">
        <v>560</v>
      </c>
      <c r="B363" s="216">
        <v>0</v>
      </c>
      <c r="C363" s="1"/>
      <c r="D363" s="1"/>
      <c r="E363" s="1"/>
      <c r="F363" s="1"/>
      <c r="G363" s="1"/>
    </row>
    <row r="364" spans="1:7">
      <c r="A364" s="66" t="s">
        <v>561</v>
      </c>
      <c r="B364" s="216">
        <v>0</v>
      </c>
      <c r="C364" s="1"/>
      <c r="D364" s="1"/>
      <c r="E364" s="1"/>
      <c r="F364" s="1"/>
      <c r="G364" s="1"/>
    </row>
    <row r="365" spans="1:7">
      <c r="A365" s="66" t="s">
        <v>562</v>
      </c>
      <c r="B365" s="216">
        <v>0</v>
      </c>
      <c r="C365" s="1"/>
      <c r="D365" s="1"/>
      <c r="E365" s="1"/>
      <c r="F365" s="1"/>
      <c r="G365" s="1"/>
    </row>
    <row r="366" spans="1:7">
      <c r="A366" s="66" t="s">
        <v>563</v>
      </c>
      <c r="B366" s="216">
        <v>0</v>
      </c>
      <c r="C366" s="1"/>
      <c r="D366" s="1"/>
      <c r="E366" s="1"/>
      <c r="F366" s="1"/>
      <c r="G366" s="1"/>
    </row>
    <row r="367" spans="1:7">
      <c r="A367" s="66" t="s">
        <v>564</v>
      </c>
      <c r="B367" s="216">
        <v>0</v>
      </c>
      <c r="C367" s="1"/>
      <c r="D367" s="1"/>
      <c r="E367" s="1"/>
      <c r="F367" s="1"/>
      <c r="G367" s="1"/>
    </row>
    <row r="368" spans="1:7">
      <c r="A368" s="66" t="s">
        <v>565</v>
      </c>
      <c r="B368" s="216">
        <v>0</v>
      </c>
      <c r="C368" s="1"/>
      <c r="D368" s="1"/>
      <c r="E368" s="1"/>
      <c r="F368" s="1"/>
      <c r="G368" s="1"/>
    </row>
    <row r="369" spans="1:7">
      <c r="A369" s="66" t="s">
        <v>566</v>
      </c>
      <c r="B369" s="216">
        <v>0</v>
      </c>
      <c r="C369" s="1"/>
      <c r="D369" s="1"/>
      <c r="E369" s="1"/>
      <c r="F369" s="1"/>
      <c r="G369" s="1"/>
    </row>
    <row r="370" spans="1:7">
      <c r="A370" s="66" t="s">
        <v>567</v>
      </c>
      <c r="B370" s="216">
        <v>0</v>
      </c>
      <c r="C370" s="1"/>
      <c r="D370" s="1"/>
      <c r="E370" s="1"/>
      <c r="F370" s="1"/>
      <c r="G370" s="1"/>
    </row>
    <row r="371" spans="1:7" ht="24">
      <c r="A371" s="258" t="s">
        <v>606</v>
      </c>
      <c r="B371" s="273">
        <f>SUM(B357:B370)</f>
        <v>0</v>
      </c>
      <c r="C371" s="1"/>
      <c r="D371" s="1"/>
      <c r="E371" s="1"/>
      <c r="F371" s="1"/>
      <c r="G371" s="1"/>
    </row>
    <row r="372" spans="1:7">
      <c r="A372" s="62"/>
      <c r="B372" s="1"/>
      <c r="C372" s="1"/>
      <c r="D372" s="1"/>
      <c r="E372" s="1"/>
      <c r="F372" s="1"/>
      <c r="G372" s="1"/>
    </row>
    <row r="373" spans="1:7">
      <c r="A373" s="103"/>
    </row>
    <row r="374" spans="1:7">
      <c r="A374" s="103"/>
    </row>
    <row r="375" spans="1:7">
      <c r="A375" s="103"/>
    </row>
    <row r="376" spans="1:7">
      <c r="A376" s="103"/>
    </row>
    <row r="377" spans="1:7">
      <c r="A377" s="103"/>
    </row>
    <row r="378" spans="1:7">
      <c r="A378" s="103"/>
    </row>
    <row r="379" spans="1:7">
      <c r="A379" s="103"/>
    </row>
    <row r="380" spans="1:7">
      <c r="A380" s="103"/>
    </row>
    <row r="381" spans="1:7">
      <c r="A381" s="103"/>
    </row>
    <row r="382" spans="1:7">
      <c r="A382" s="103"/>
    </row>
    <row r="383" spans="1:7">
      <c r="A383" s="103"/>
    </row>
    <row r="384" spans="1:7">
      <c r="A384" s="103"/>
    </row>
    <row r="385" spans="1:8">
      <c r="A385" s="59" t="s">
        <v>607</v>
      </c>
      <c r="B385" s="57"/>
      <c r="C385" s="57"/>
      <c r="D385" s="57"/>
      <c r="E385" s="57"/>
      <c r="F385" s="57"/>
      <c r="G385" s="57"/>
      <c r="H385" s="116" t="s">
        <v>651</v>
      </c>
    </row>
    <row r="386" spans="1:8">
      <c r="A386" s="65" t="s">
        <v>608</v>
      </c>
      <c r="B386" s="57"/>
      <c r="C386" s="57"/>
      <c r="D386" s="57"/>
      <c r="E386" s="57"/>
      <c r="F386" s="57"/>
      <c r="G386" s="57"/>
      <c r="H386" s="103" t="s">
        <v>652</v>
      </c>
    </row>
    <row r="387" spans="1:8">
      <c r="A387" s="256" t="s">
        <v>609</v>
      </c>
      <c r="B387" s="256" t="s">
        <v>604</v>
      </c>
      <c r="C387" s="57"/>
      <c r="D387" s="57"/>
      <c r="E387" s="57"/>
      <c r="F387" s="57"/>
      <c r="G387" s="57"/>
      <c r="H387" s="103" t="s">
        <v>653</v>
      </c>
    </row>
    <row r="388" spans="1:8">
      <c r="A388" s="283" t="s">
        <v>554</v>
      </c>
      <c r="B388" s="201">
        <v>0</v>
      </c>
      <c r="C388" s="1"/>
      <c r="D388" s="1"/>
      <c r="E388" s="1"/>
      <c r="F388" s="1"/>
      <c r="G388" s="1"/>
    </row>
    <row r="389" spans="1:8">
      <c r="A389" s="283" t="s">
        <v>555</v>
      </c>
      <c r="B389" s="201">
        <v>0</v>
      </c>
      <c r="C389" s="1"/>
      <c r="D389" s="1"/>
      <c r="E389" s="1"/>
      <c r="F389" s="1"/>
      <c r="G389" s="1"/>
    </row>
    <row r="390" spans="1:8" ht="24">
      <c r="A390" s="283" t="s">
        <v>610</v>
      </c>
      <c r="B390" s="201">
        <v>0</v>
      </c>
      <c r="C390" s="1"/>
      <c r="D390" s="1"/>
      <c r="E390" s="1"/>
      <c r="F390" s="1"/>
      <c r="G390" s="1"/>
    </row>
    <row r="391" spans="1:8" ht="24">
      <c r="A391" s="283" t="s">
        <v>557</v>
      </c>
      <c r="B391" s="201">
        <v>0</v>
      </c>
      <c r="C391" s="1"/>
      <c r="D391" s="1"/>
      <c r="E391" s="1"/>
      <c r="F391" s="1"/>
      <c r="G391" s="1"/>
    </row>
    <row r="392" spans="1:8">
      <c r="A392" s="283" t="s">
        <v>558</v>
      </c>
      <c r="B392" s="201">
        <v>0</v>
      </c>
      <c r="C392" s="1"/>
      <c r="D392" s="1"/>
      <c r="E392" s="1"/>
      <c r="F392" s="1"/>
      <c r="G392" s="1"/>
    </row>
    <row r="393" spans="1:8">
      <c r="A393" s="283" t="s">
        <v>559</v>
      </c>
      <c r="B393" s="201">
        <v>0</v>
      </c>
      <c r="C393" s="1"/>
      <c r="D393" s="1"/>
      <c r="E393" s="1"/>
      <c r="F393" s="1"/>
      <c r="G393" s="1"/>
    </row>
    <row r="394" spans="1:8" ht="17" customHeight="1">
      <c r="A394" s="283" t="s">
        <v>560</v>
      </c>
      <c r="B394" s="201">
        <v>0</v>
      </c>
      <c r="C394" s="1"/>
      <c r="D394" s="1"/>
      <c r="E394" s="1"/>
      <c r="F394" s="1"/>
      <c r="G394" s="1"/>
    </row>
    <row r="395" spans="1:8">
      <c r="A395" s="283" t="s">
        <v>561</v>
      </c>
      <c r="B395" s="201">
        <v>0</v>
      </c>
      <c r="C395" s="1"/>
      <c r="D395" s="1"/>
      <c r="E395" s="1"/>
      <c r="F395" s="1"/>
      <c r="G395" s="1"/>
    </row>
    <row r="396" spans="1:8">
      <c r="A396" s="283" t="s">
        <v>562</v>
      </c>
      <c r="B396" s="201">
        <v>0</v>
      </c>
      <c r="C396" s="1"/>
      <c r="D396" s="1"/>
      <c r="E396" s="1"/>
      <c r="F396" s="1"/>
      <c r="G396" s="1"/>
    </row>
    <row r="397" spans="1:8">
      <c r="A397" s="283" t="s">
        <v>563</v>
      </c>
      <c r="B397" s="201">
        <v>0</v>
      </c>
      <c r="C397" s="1"/>
      <c r="D397" s="1"/>
      <c r="E397" s="1"/>
      <c r="F397" s="1"/>
      <c r="G397" s="1"/>
    </row>
    <row r="398" spans="1:8">
      <c r="A398" s="283" t="s">
        <v>564</v>
      </c>
      <c r="B398" s="201">
        <v>0</v>
      </c>
      <c r="C398" s="1"/>
      <c r="D398" s="1"/>
      <c r="E398" s="1"/>
      <c r="F398" s="1"/>
      <c r="G398" s="1"/>
    </row>
    <row r="399" spans="1:8">
      <c r="A399" s="283" t="s">
        <v>565</v>
      </c>
      <c r="B399" s="201">
        <v>0</v>
      </c>
      <c r="C399" s="1"/>
      <c r="D399" s="1"/>
      <c r="E399" s="1"/>
      <c r="F399" s="1"/>
      <c r="G399" s="1"/>
    </row>
    <row r="400" spans="1:8">
      <c r="A400" s="283" t="s">
        <v>566</v>
      </c>
      <c r="B400" s="201">
        <v>0</v>
      </c>
      <c r="C400" s="1"/>
      <c r="D400" s="1"/>
      <c r="E400" s="1"/>
      <c r="F400" s="1"/>
      <c r="G400" s="1"/>
    </row>
    <row r="401" spans="1:7">
      <c r="A401" s="283" t="s">
        <v>196</v>
      </c>
      <c r="B401" s="201">
        <v>0</v>
      </c>
      <c r="C401" s="1"/>
      <c r="D401" s="1"/>
      <c r="E401" s="1"/>
      <c r="F401" s="1"/>
      <c r="G401" s="1"/>
    </row>
    <row r="402" spans="1:7">
      <c r="A402" s="286" t="s">
        <v>65</v>
      </c>
      <c r="B402" s="284">
        <f>SUM(B388:B401)</f>
        <v>0</v>
      </c>
      <c r="C402" s="1"/>
      <c r="D402" s="1"/>
      <c r="E402" s="1"/>
      <c r="F402" s="1"/>
      <c r="G402" s="1"/>
    </row>
    <row r="403" spans="1:7">
      <c r="A403" s="217"/>
      <c r="B403" s="212"/>
      <c r="C403" s="1"/>
      <c r="D403" s="1"/>
      <c r="E403" s="1"/>
      <c r="F403" s="1"/>
      <c r="G403" s="1"/>
    </row>
    <row r="404" spans="1:7">
      <c r="A404" s="217"/>
      <c r="B404" s="212"/>
      <c r="C404" s="1"/>
      <c r="D404" s="1"/>
      <c r="E404" s="1"/>
      <c r="F404" s="1"/>
      <c r="G404" s="1"/>
    </row>
    <row r="405" spans="1:7">
      <c r="A405" s="217"/>
      <c r="B405" s="212"/>
      <c r="C405" s="1"/>
      <c r="D405" s="1"/>
      <c r="E405" s="1"/>
      <c r="F405" s="1"/>
      <c r="G405" s="1"/>
    </row>
    <row r="406" spans="1:7">
      <c r="A406" s="217"/>
      <c r="B406" s="212"/>
      <c r="C406" s="1"/>
      <c r="D406" s="1"/>
      <c r="E406" s="1"/>
      <c r="F406" s="1"/>
      <c r="G406" s="1"/>
    </row>
    <row r="407" spans="1:7">
      <c r="A407" s="217"/>
      <c r="B407" s="212"/>
      <c r="C407" s="1"/>
      <c r="D407" s="1"/>
      <c r="E407" s="1"/>
      <c r="F407" s="1"/>
      <c r="G407" s="1"/>
    </row>
    <row r="408" spans="1:7">
      <c r="A408" s="217"/>
      <c r="B408" s="212"/>
      <c r="C408" s="1"/>
      <c r="D408" s="1"/>
      <c r="E408" s="1"/>
      <c r="F408" s="1"/>
      <c r="G408" s="1"/>
    </row>
    <row r="409" spans="1:7">
      <c r="A409" s="217"/>
      <c r="B409" s="212"/>
      <c r="C409" s="1"/>
      <c r="D409" s="1"/>
      <c r="E409" s="1"/>
      <c r="F409" s="1"/>
      <c r="G409" s="1"/>
    </row>
    <row r="410" spans="1:7">
      <c r="A410" s="217"/>
      <c r="B410" s="212"/>
      <c r="C410" s="1"/>
      <c r="D410" s="1"/>
      <c r="E410" s="1"/>
      <c r="F410" s="1"/>
      <c r="G410" s="1"/>
    </row>
    <row r="411" spans="1:7">
      <c r="A411" s="217"/>
      <c r="B411" s="212"/>
      <c r="C411" s="1"/>
      <c r="D411" s="1"/>
      <c r="E411" s="1"/>
      <c r="F411" s="1"/>
      <c r="G411" s="1"/>
    </row>
    <row r="412" spans="1:7">
      <c r="A412" s="217"/>
      <c r="B412" s="212"/>
      <c r="C412" s="1"/>
      <c r="D412" s="1"/>
      <c r="E412" s="1"/>
      <c r="F412" s="1"/>
      <c r="G412" s="1"/>
    </row>
    <row r="413" spans="1:7">
      <c r="A413" s="217"/>
      <c r="B413" s="212"/>
      <c r="C413" s="1"/>
      <c r="D413" s="1"/>
      <c r="E413" s="1"/>
      <c r="F413" s="1"/>
      <c r="G413" s="1"/>
    </row>
    <row r="414" spans="1:7">
      <c r="A414" s="217"/>
      <c r="B414" s="212"/>
      <c r="C414" s="1"/>
      <c r="D414" s="1"/>
      <c r="E414" s="1"/>
      <c r="F414" s="1"/>
      <c r="G414" s="1"/>
    </row>
    <row r="415" spans="1:7">
      <c r="A415" s="217"/>
      <c r="B415" s="212"/>
      <c r="C415" s="1"/>
      <c r="D415" s="1"/>
      <c r="E415" s="1"/>
      <c r="F415" s="1"/>
      <c r="G415" s="1"/>
    </row>
    <row r="416" spans="1:7">
      <c r="A416" s="217"/>
      <c r="B416" s="212"/>
      <c r="C416" s="1"/>
      <c r="D416" s="1"/>
      <c r="E416" s="1"/>
      <c r="F416" s="1"/>
      <c r="G416" s="1"/>
    </row>
    <row r="417" spans="1:8">
      <c r="A417" s="217"/>
      <c r="B417" s="212"/>
      <c r="C417" s="1"/>
      <c r="D417" s="1"/>
      <c r="E417" s="1"/>
      <c r="F417" s="1"/>
      <c r="G417" s="1"/>
    </row>
    <row r="418" spans="1:8">
      <c r="A418" s="217"/>
      <c r="B418" s="212"/>
      <c r="C418" s="1"/>
      <c r="D418" s="1"/>
      <c r="E418" s="1"/>
      <c r="F418" s="1"/>
      <c r="G418" s="1"/>
    </row>
    <row r="419" spans="1:8">
      <c r="A419" s="218"/>
      <c r="B419" s="10"/>
      <c r="C419" s="1"/>
      <c r="D419" s="1"/>
      <c r="E419" s="1"/>
      <c r="F419" s="1"/>
      <c r="G419" s="1"/>
    </row>
    <row r="420" spans="1:8">
      <c r="A420" s="218"/>
      <c r="B420" s="10"/>
      <c r="C420" s="1"/>
      <c r="D420" s="1"/>
      <c r="E420" s="1"/>
      <c r="F420" s="1"/>
      <c r="G420" s="1"/>
    </row>
    <row r="421" spans="1:8">
      <c r="A421" s="218"/>
      <c r="B421" s="10"/>
      <c r="C421" s="1"/>
      <c r="D421" s="1"/>
      <c r="E421" s="1"/>
      <c r="F421" s="1"/>
      <c r="G421" s="1"/>
    </row>
    <row r="422" spans="1:8">
      <c r="A422" s="218"/>
      <c r="B422" s="10"/>
      <c r="C422" s="1"/>
      <c r="D422" s="1"/>
      <c r="E422" s="1"/>
      <c r="F422" s="1"/>
      <c r="G422" s="1"/>
    </row>
    <row r="423" spans="1:8">
      <c r="A423" s="218"/>
      <c r="B423" s="10"/>
      <c r="C423" s="1"/>
      <c r="D423" s="1"/>
      <c r="E423" s="1"/>
      <c r="F423" s="1"/>
      <c r="G423" s="1"/>
    </row>
    <row r="424" spans="1:8">
      <c r="A424" s="218"/>
      <c r="B424" s="10"/>
      <c r="C424" s="1"/>
      <c r="D424" s="1"/>
      <c r="E424" s="1"/>
      <c r="F424" s="1"/>
      <c r="G424" s="1"/>
    </row>
    <row r="425" spans="1:8">
      <c r="A425" s="218"/>
      <c r="B425" s="10"/>
      <c r="C425" s="1"/>
      <c r="D425" s="1"/>
      <c r="E425" s="1"/>
      <c r="F425" s="1"/>
      <c r="G425" s="1"/>
    </row>
    <row r="426" spans="1:8">
      <c r="A426" s="218"/>
      <c r="B426" s="10"/>
      <c r="C426" s="1"/>
      <c r="D426" s="1"/>
      <c r="E426" s="1"/>
      <c r="F426" s="1"/>
      <c r="G426" s="1"/>
    </row>
    <row r="427" spans="1:8">
      <c r="A427" s="218"/>
      <c r="B427" s="10"/>
      <c r="C427" s="1"/>
      <c r="D427" s="1"/>
      <c r="E427" s="1"/>
      <c r="F427" s="1"/>
      <c r="G427" s="1"/>
    </row>
    <row r="428" spans="1:8">
      <c r="A428" s="218"/>
      <c r="B428" s="10"/>
      <c r="C428" s="1"/>
      <c r="D428" s="1"/>
      <c r="E428" s="1"/>
      <c r="F428" s="1"/>
      <c r="G428" s="1"/>
    </row>
    <row r="429" spans="1:8">
      <c r="A429" s="59" t="s">
        <v>613</v>
      </c>
      <c r="B429" s="57"/>
      <c r="C429" s="1"/>
      <c r="D429" s="1"/>
      <c r="E429" s="1"/>
      <c r="F429" s="1"/>
      <c r="G429" s="1"/>
      <c r="H429" s="116" t="s">
        <v>654</v>
      </c>
    </row>
    <row r="430" spans="1:8" ht="24">
      <c r="A430" s="454" t="s">
        <v>543</v>
      </c>
      <c r="B430" s="257" t="s">
        <v>614</v>
      </c>
      <c r="C430" s="1"/>
      <c r="D430" s="1"/>
      <c r="E430" s="1"/>
      <c r="F430" s="1"/>
      <c r="G430" s="1"/>
      <c r="H430" s="103" t="s">
        <v>655</v>
      </c>
    </row>
    <row r="431" spans="1:8">
      <c r="A431" s="455"/>
      <c r="B431" s="291" t="s">
        <v>615</v>
      </c>
      <c r="C431" s="1"/>
      <c r="D431" s="1"/>
      <c r="E431" s="1"/>
      <c r="F431" s="1"/>
      <c r="G431" s="1"/>
      <c r="H431" s="103" t="s">
        <v>656</v>
      </c>
    </row>
    <row r="432" spans="1:8">
      <c r="A432" s="66" t="s">
        <v>548</v>
      </c>
      <c r="B432" s="216">
        <v>0</v>
      </c>
      <c r="C432" s="1"/>
      <c r="D432" s="1"/>
      <c r="E432" s="1"/>
      <c r="F432" s="1"/>
      <c r="G432" s="1"/>
      <c r="H432" s="103" t="s">
        <v>657</v>
      </c>
    </row>
    <row r="433" spans="1:7">
      <c r="A433" s="66" t="s">
        <v>549</v>
      </c>
      <c r="B433" s="216">
        <v>0</v>
      </c>
      <c r="C433" s="1"/>
      <c r="D433" s="1"/>
      <c r="E433" s="1"/>
      <c r="F433" s="1"/>
      <c r="G433" s="1"/>
    </row>
    <row r="434" spans="1:7">
      <c r="A434" s="66" t="s">
        <v>550</v>
      </c>
      <c r="B434" s="216">
        <v>0</v>
      </c>
      <c r="C434" s="1"/>
      <c r="D434" s="1"/>
      <c r="E434" s="1"/>
      <c r="F434" s="1"/>
      <c r="G434" s="1"/>
    </row>
    <row r="435" spans="1:7">
      <c r="A435" s="258" t="s">
        <v>616</v>
      </c>
      <c r="B435" s="273">
        <f>SUM(B432:B434)</f>
        <v>0</v>
      </c>
      <c r="C435" s="1"/>
      <c r="D435" s="1"/>
      <c r="E435" s="1"/>
      <c r="F435" s="1"/>
      <c r="G435" s="1"/>
    </row>
    <row r="436" spans="1:7">
      <c r="A436" s="217"/>
      <c r="B436" s="15"/>
      <c r="C436" s="1"/>
      <c r="D436" s="1"/>
      <c r="E436" s="1"/>
      <c r="F436" s="1"/>
      <c r="G436" s="1"/>
    </row>
    <row r="437" spans="1:7">
      <c r="A437" s="11"/>
      <c r="B437" s="1"/>
      <c r="C437" s="1"/>
      <c r="D437" s="1"/>
      <c r="E437" s="1"/>
      <c r="F437" s="1"/>
      <c r="G437" s="1"/>
    </row>
    <row r="438" spans="1:7">
      <c r="A438" s="59" t="s">
        <v>617</v>
      </c>
      <c r="B438" s="57"/>
      <c r="C438" s="57"/>
      <c r="D438" s="1"/>
      <c r="E438" s="1"/>
      <c r="F438" s="1"/>
      <c r="G438" s="1"/>
    </row>
    <row r="439" spans="1:7" ht="24">
      <c r="A439" s="454" t="s">
        <v>543</v>
      </c>
      <c r="B439" s="257" t="s">
        <v>614</v>
      </c>
      <c r="C439" s="57"/>
      <c r="D439" s="1"/>
      <c r="E439" s="1"/>
      <c r="F439" s="1"/>
      <c r="G439" s="1"/>
    </row>
    <row r="440" spans="1:7">
      <c r="A440" s="455"/>
      <c r="B440" s="291" t="s">
        <v>615</v>
      </c>
      <c r="C440" s="57"/>
      <c r="D440" s="1"/>
      <c r="E440" s="1"/>
      <c r="F440" s="1"/>
      <c r="G440" s="1"/>
    </row>
    <row r="441" spans="1:7" ht="24">
      <c r="A441" s="66" t="s">
        <v>618</v>
      </c>
      <c r="B441" s="216">
        <v>0</v>
      </c>
      <c r="C441" s="1"/>
      <c r="D441" s="1"/>
      <c r="E441" s="1"/>
      <c r="F441" s="1"/>
      <c r="G441" s="1"/>
    </row>
    <row r="442" spans="1:7" ht="24">
      <c r="A442" s="66" t="s">
        <v>619</v>
      </c>
      <c r="B442" s="216">
        <v>0</v>
      </c>
      <c r="C442" s="1"/>
      <c r="D442" s="1"/>
      <c r="E442" s="1"/>
      <c r="F442" s="1"/>
      <c r="G442" s="1"/>
    </row>
    <row r="443" spans="1:7">
      <c r="A443" s="66" t="s">
        <v>620</v>
      </c>
      <c r="B443" s="216">
        <v>0</v>
      </c>
      <c r="C443" s="1"/>
      <c r="D443" s="1"/>
      <c r="E443" s="1"/>
      <c r="F443" s="1"/>
      <c r="G443" s="1"/>
    </row>
    <row r="444" spans="1:7">
      <c r="A444" s="66" t="s">
        <v>621</v>
      </c>
      <c r="B444" s="216">
        <v>0</v>
      </c>
      <c r="C444" s="1"/>
      <c r="D444" s="1"/>
      <c r="E444" s="1"/>
      <c r="F444" s="1"/>
      <c r="G444" s="1"/>
    </row>
    <row r="445" spans="1:7">
      <c r="A445" s="66" t="s">
        <v>622</v>
      </c>
      <c r="B445" s="216">
        <v>0</v>
      </c>
      <c r="C445" s="1"/>
      <c r="D445" s="1"/>
      <c r="E445" s="1"/>
      <c r="F445" s="1"/>
      <c r="G445" s="1"/>
    </row>
    <row r="446" spans="1:7">
      <c r="A446" s="66" t="s">
        <v>623</v>
      </c>
      <c r="B446" s="216">
        <v>0</v>
      </c>
      <c r="C446" s="1"/>
      <c r="D446" s="1"/>
      <c r="E446" s="1"/>
      <c r="F446" s="1"/>
      <c r="G446" s="1"/>
    </row>
    <row r="447" spans="1:7">
      <c r="A447" s="66" t="s">
        <v>624</v>
      </c>
      <c r="B447" s="216">
        <v>0</v>
      </c>
      <c r="C447" s="1"/>
      <c r="D447" s="1"/>
      <c r="E447" s="1"/>
      <c r="F447" s="1"/>
      <c r="G447" s="1"/>
    </row>
    <row r="448" spans="1:7">
      <c r="A448" s="66" t="s">
        <v>625</v>
      </c>
      <c r="B448" s="216">
        <v>0</v>
      </c>
      <c r="C448" s="1"/>
      <c r="D448" s="1"/>
      <c r="E448" s="1"/>
      <c r="F448" s="1"/>
      <c r="G448" s="1"/>
    </row>
    <row r="449" spans="1:7">
      <c r="A449" s="66" t="s">
        <v>626</v>
      </c>
      <c r="B449" s="216">
        <v>0</v>
      </c>
      <c r="C449" s="1"/>
      <c r="D449" s="1"/>
      <c r="E449" s="1"/>
      <c r="F449" s="1"/>
      <c r="G449" s="1"/>
    </row>
    <row r="450" spans="1:7">
      <c r="A450" s="66" t="s">
        <v>627</v>
      </c>
      <c r="B450" s="216">
        <v>0</v>
      </c>
      <c r="C450" s="1"/>
      <c r="D450" s="1"/>
      <c r="E450" s="1"/>
      <c r="F450" s="1"/>
      <c r="G450" s="1"/>
    </row>
    <row r="451" spans="1:7">
      <c r="A451" s="66" t="s">
        <v>628</v>
      </c>
      <c r="B451" s="216">
        <v>0</v>
      </c>
      <c r="C451" s="1"/>
      <c r="D451" s="1"/>
      <c r="E451" s="1"/>
      <c r="F451" s="1"/>
      <c r="G451" s="1"/>
    </row>
    <row r="452" spans="1:7">
      <c r="A452" s="66" t="s">
        <v>629</v>
      </c>
      <c r="B452" s="216">
        <v>0</v>
      </c>
      <c r="C452" s="1"/>
      <c r="D452" s="1"/>
      <c r="E452" s="1"/>
      <c r="F452" s="1"/>
      <c r="G452" s="1"/>
    </row>
    <row r="453" spans="1:7">
      <c r="A453" s="66" t="s">
        <v>630</v>
      </c>
      <c r="B453" s="216">
        <v>0</v>
      </c>
      <c r="C453" s="1"/>
      <c r="D453" s="1"/>
      <c r="E453" s="1"/>
      <c r="F453" s="1"/>
      <c r="G453" s="1"/>
    </row>
    <row r="454" spans="1:7" ht="24">
      <c r="A454" s="66" t="s">
        <v>631</v>
      </c>
      <c r="B454" s="216">
        <v>0</v>
      </c>
      <c r="C454" s="1"/>
      <c r="D454" s="1"/>
      <c r="E454" s="1"/>
      <c r="F454" s="1"/>
      <c r="G454" s="1"/>
    </row>
    <row r="455" spans="1:7">
      <c r="A455" s="66" t="s">
        <v>565</v>
      </c>
      <c r="B455" s="216">
        <v>0</v>
      </c>
      <c r="C455" s="1"/>
      <c r="D455" s="1"/>
      <c r="E455" s="1"/>
      <c r="F455" s="1"/>
      <c r="G455" s="1"/>
    </row>
    <row r="456" spans="1:7">
      <c r="A456" s="66" t="s">
        <v>632</v>
      </c>
      <c r="B456" s="216">
        <v>0</v>
      </c>
      <c r="C456" s="1"/>
      <c r="D456" s="1"/>
      <c r="E456" s="1"/>
      <c r="F456" s="1"/>
      <c r="G456" s="1"/>
    </row>
    <row r="457" spans="1:7">
      <c r="A457" s="258" t="s">
        <v>568</v>
      </c>
      <c r="B457" s="273">
        <f>SUM(B441:B456)</f>
        <v>0</v>
      </c>
      <c r="C457" s="1"/>
      <c r="D457" s="1"/>
      <c r="E457" s="1"/>
      <c r="F457" s="1"/>
      <c r="G457" s="1"/>
    </row>
    <row r="458" spans="1:7">
      <c r="A458" s="217"/>
      <c r="B458" s="212"/>
      <c r="C458" s="1"/>
      <c r="D458" s="1"/>
      <c r="E458" s="1"/>
      <c r="F458" s="1"/>
      <c r="G458" s="1"/>
    </row>
    <row r="459" spans="1:7">
      <c r="A459" s="59" t="s">
        <v>633</v>
      </c>
      <c r="B459" s="57"/>
      <c r="C459" s="1"/>
      <c r="D459" s="1"/>
      <c r="E459" s="1"/>
      <c r="F459" s="1"/>
      <c r="G459" s="1"/>
    </row>
    <row r="460" spans="1:7" ht="24">
      <c r="A460" s="448" t="s">
        <v>543</v>
      </c>
      <c r="B460" s="264" t="s">
        <v>614</v>
      </c>
      <c r="C460" s="1"/>
      <c r="D460" s="1"/>
      <c r="E460" s="1"/>
      <c r="F460" s="1"/>
      <c r="G460" s="1"/>
    </row>
    <row r="461" spans="1:7">
      <c r="A461" s="449"/>
      <c r="B461" s="292" t="s">
        <v>615</v>
      </c>
      <c r="C461" s="1"/>
      <c r="D461" s="1"/>
      <c r="E461" s="1"/>
      <c r="F461" s="1"/>
      <c r="G461" s="1"/>
    </row>
    <row r="462" spans="1:7" ht="24">
      <c r="A462" s="265" t="s">
        <v>572</v>
      </c>
      <c r="B462" s="219">
        <v>0</v>
      </c>
      <c r="C462" s="1"/>
      <c r="D462" s="1"/>
      <c r="E462" s="1"/>
      <c r="F462" s="1"/>
      <c r="G462" s="1"/>
    </row>
    <row r="463" spans="1:7" ht="24">
      <c r="A463" s="265" t="s">
        <v>573</v>
      </c>
      <c r="B463" s="219">
        <v>0</v>
      </c>
      <c r="C463" s="1"/>
      <c r="D463" s="1"/>
      <c r="E463" s="1"/>
      <c r="F463" s="1"/>
      <c r="G463" s="1"/>
    </row>
    <row r="464" spans="1:7">
      <c r="A464" s="265" t="s">
        <v>550</v>
      </c>
      <c r="B464" s="219">
        <v>0</v>
      </c>
      <c r="C464" s="1"/>
      <c r="D464" s="1"/>
      <c r="E464" s="1"/>
      <c r="F464" s="1"/>
      <c r="G464" s="1"/>
    </row>
    <row r="465" spans="1:7" ht="24">
      <c r="A465" s="265" t="s">
        <v>634</v>
      </c>
      <c r="B465" s="219">
        <v>0</v>
      </c>
      <c r="C465" s="1"/>
      <c r="D465" s="1"/>
      <c r="E465" s="1"/>
      <c r="F465" s="1"/>
      <c r="G465" s="1"/>
    </row>
    <row r="466" spans="1:7">
      <c r="A466" s="265" t="s">
        <v>576</v>
      </c>
      <c r="B466" s="219">
        <v>0</v>
      </c>
      <c r="C466" s="1"/>
      <c r="D466" s="1"/>
      <c r="E466" s="1"/>
      <c r="F466" s="1"/>
      <c r="G466" s="1"/>
    </row>
    <row r="467" spans="1:7">
      <c r="A467" s="277" t="s">
        <v>579</v>
      </c>
      <c r="B467" s="273">
        <f>SUM(B462:B466)</f>
        <v>0</v>
      </c>
      <c r="C467" s="1"/>
      <c r="D467" s="1"/>
      <c r="E467" s="1"/>
      <c r="F467" s="1"/>
      <c r="G467" s="1"/>
    </row>
    <row r="468" spans="1:7">
      <c r="A468" s="217"/>
      <c r="B468" s="212"/>
      <c r="C468" s="1"/>
      <c r="D468" s="1"/>
      <c r="E468" s="1"/>
      <c r="F468" s="1"/>
      <c r="G468" s="1"/>
    </row>
    <row r="469" spans="1:7">
      <c r="A469" s="59" t="s">
        <v>697</v>
      </c>
      <c r="B469" s="57"/>
      <c r="C469" s="57"/>
      <c r="D469" s="57"/>
      <c r="E469" s="57"/>
      <c r="F469" s="57"/>
      <c r="G469" s="57"/>
    </row>
    <row r="470" spans="1:7" ht="24">
      <c r="A470" s="448" t="s">
        <v>543</v>
      </c>
      <c r="B470" s="264" t="s">
        <v>614</v>
      </c>
      <c r="C470" s="1"/>
      <c r="D470" s="1"/>
      <c r="E470" s="1"/>
      <c r="F470" s="1"/>
      <c r="G470" s="1"/>
    </row>
    <row r="471" spans="1:7">
      <c r="A471" s="449"/>
      <c r="B471" s="292" t="s">
        <v>615</v>
      </c>
      <c r="C471" s="1"/>
      <c r="D471" s="1"/>
      <c r="E471" s="1"/>
      <c r="F471" s="1"/>
      <c r="G471" s="1"/>
    </row>
    <row r="472" spans="1:7">
      <c r="A472" s="265" t="s">
        <v>582</v>
      </c>
      <c r="B472" s="219">
        <v>0</v>
      </c>
      <c r="C472" s="1"/>
      <c r="D472" s="1"/>
      <c r="E472" s="1"/>
      <c r="F472" s="1"/>
      <c r="G472" s="1"/>
    </row>
    <row r="473" spans="1:7" ht="24">
      <c r="A473" s="265" t="s">
        <v>635</v>
      </c>
      <c r="B473" s="219">
        <v>0</v>
      </c>
      <c r="C473" s="1"/>
      <c r="D473" s="1"/>
      <c r="E473" s="1"/>
      <c r="F473" s="1"/>
      <c r="G473" s="1"/>
    </row>
    <row r="474" spans="1:7">
      <c r="A474" s="265" t="s">
        <v>636</v>
      </c>
      <c r="B474" s="219">
        <v>0</v>
      </c>
      <c r="C474" s="1"/>
      <c r="D474" s="1"/>
      <c r="E474" s="1"/>
      <c r="F474" s="1"/>
      <c r="G474" s="1"/>
    </row>
    <row r="475" spans="1:7">
      <c r="A475" s="265" t="s">
        <v>583</v>
      </c>
      <c r="B475" s="219">
        <v>0</v>
      </c>
      <c r="C475" s="1"/>
      <c r="D475" s="1"/>
      <c r="E475" s="1"/>
      <c r="F475" s="1"/>
      <c r="G475" s="1"/>
    </row>
    <row r="476" spans="1:7">
      <c r="A476" s="265" t="s">
        <v>584</v>
      </c>
      <c r="B476" s="219">
        <v>0</v>
      </c>
      <c r="C476" s="1"/>
      <c r="D476" s="1"/>
      <c r="E476" s="1"/>
      <c r="F476" s="1"/>
      <c r="G476" s="1"/>
    </row>
    <row r="477" spans="1:7" ht="36">
      <c r="A477" s="277" t="s">
        <v>637</v>
      </c>
      <c r="B477" s="273">
        <f>SUM(B472:B476)</f>
        <v>0</v>
      </c>
      <c r="C477" s="1"/>
      <c r="D477" s="1"/>
      <c r="E477" s="1"/>
      <c r="F477" s="1"/>
      <c r="G477" s="1"/>
    </row>
    <row r="478" spans="1:7">
      <c r="A478" s="60"/>
      <c r="B478" s="57"/>
      <c r="C478" s="57"/>
      <c r="D478" s="57"/>
      <c r="E478" s="57"/>
      <c r="F478" s="57"/>
      <c r="G478" s="57"/>
    </row>
    <row r="479" spans="1:7">
      <c r="A479" s="60" t="s">
        <v>638</v>
      </c>
      <c r="B479" s="57"/>
      <c r="C479" s="57"/>
      <c r="D479" s="57"/>
      <c r="E479" s="57"/>
      <c r="F479" s="57"/>
      <c r="G479" s="57"/>
    </row>
    <row r="480" spans="1:7">
      <c r="A480" s="255" t="s">
        <v>547</v>
      </c>
      <c r="B480" s="257" t="s">
        <v>639</v>
      </c>
      <c r="C480" s="1"/>
      <c r="D480" s="1"/>
      <c r="E480" s="1"/>
      <c r="F480" s="1"/>
      <c r="G480" s="1"/>
    </row>
    <row r="481" spans="1:7">
      <c r="A481" s="66" t="s">
        <v>588</v>
      </c>
      <c r="B481" s="275">
        <f>B435</f>
        <v>0</v>
      </c>
      <c r="C481" s="1"/>
      <c r="D481" s="1"/>
      <c r="E481" s="1"/>
      <c r="F481" s="1"/>
      <c r="G481" s="1"/>
    </row>
    <row r="482" spans="1:7">
      <c r="A482" s="66" t="s">
        <v>589</v>
      </c>
      <c r="B482" s="275">
        <f>B457</f>
        <v>0</v>
      </c>
      <c r="C482" s="1"/>
      <c r="D482" s="1"/>
      <c r="E482" s="1"/>
      <c r="F482" s="1"/>
      <c r="G482" s="1"/>
    </row>
    <row r="483" spans="1:7">
      <c r="A483" s="66" t="s">
        <v>582</v>
      </c>
      <c r="B483" s="275">
        <f>B472</f>
        <v>0</v>
      </c>
      <c r="C483" s="1"/>
      <c r="D483" s="1"/>
      <c r="E483" s="1"/>
      <c r="F483" s="1"/>
      <c r="G483" s="1"/>
    </row>
    <row r="484" spans="1:7" ht="24">
      <c r="A484" s="66" t="s">
        <v>635</v>
      </c>
      <c r="B484" s="275">
        <f>B473</f>
        <v>0</v>
      </c>
      <c r="C484" s="1"/>
      <c r="D484" s="1"/>
      <c r="E484" s="1"/>
      <c r="F484" s="1"/>
      <c r="G484" s="1"/>
    </row>
    <row r="485" spans="1:7">
      <c r="A485" s="66" t="s">
        <v>636</v>
      </c>
      <c r="B485" s="275">
        <f>B474</f>
        <v>0</v>
      </c>
      <c r="C485" s="1"/>
      <c r="D485" s="1"/>
      <c r="E485" s="1"/>
      <c r="F485" s="1"/>
      <c r="G485" s="1"/>
    </row>
    <row r="486" spans="1:7">
      <c r="A486" s="66" t="s">
        <v>583</v>
      </c>
      <c r="B486" s="275">
        <f>B475</f>
        <v>0</v>
      </c>
      <c r="C486" s="1"/>
      <c r="D486" s="1"/>
      <c r="E486" s="1"/>
      <c r="F486" s="1"/>
      <c r="G486" s="1"/>
    </row>
    <row r="487" spans="1:7">
      <c r="A487" s="66" t="s">
        <v>591</v>
      </c>
      <c r="B487" s="275">
        <f>B467</f>
        <v>0</v>
      </c>
      <c r="C487" s="1"/>
      <c r="D487" s="1"/>
      <c r="E487" s="1"/>
      <c r="F487" s="1"/>
      <c r="G487" s="1"/>
    </row>
    <row r="488" spans="1:7">
      <c r="A488" s="61" t="s">
        <v>199</v>
      </c>
      <c r="B488" s="275">
        <f>SUM(B481:B487)</f>
        <v>0</v>
      </c>
      <c r="C488" s="1"/>
      <c r="D488" s="1"/>
      <c r="E488" s="1"/>
      <c r="F488" s="1"/>
      <c r="G488" s="1"/>
    </row>
    <row r="489" spans="1:7">
      <c r="A489" s="66" t="s">
        <v>584</v>
      </c>
      <c r="B489" s="275">
        <f>B476</f>
        <v>0</v>
      </c>
      <c r="C489" s="1"/>
      <c r="D489" s="1"/>
      <c r="E489" s="1"/>
      <c r="F489" s="1"/>
      <c r="G489" s="1"/>
    </row>
    <row r="490" spans="1:7" ht="24">
      <c r="A490" s="61" t="s">
        <v>640</v>
      </c>
      <c r="B490" s="275">
        <f>SUM(B488:B489)</f>
        <v>0</v>
      </c>
      <c r="C490" s="1"/>
      <c r="D490" s="1"/>
      <c r="E490" s="1"/>
      <c r="F490" s="1"/>
      <c r="G490" s="1"/>
    </row>
    <row r="491" spans="1:7">
      <c r="A491" s="14" t="s">
        <v>545</v>
      </c>
      <c r="B491" s="219" t="s">
        <v>41</v>
      </c>
      <c r="C491" s="1"/>
      <c r="D491" s="1"/>
      <c r="E491" s="1"/>
      <c r="F491" s="1"/>
      <c r="G491" s="1"/>
    </row>
    <row r="492" spans="1:7">
      <c r="A492" s="14" t="s">
        <v>641</v>
      </c>
      <c r="B492" s="219" t="s">
        <v>41</v>
      </c>
      <c r="C492" s="1"/>
      <c r="D492" s="1"/>
      <c r="E492" s="1"/>
      <c r="F492" s="1"/>
      <c r="G492" s="1"/>
    </row>
    <row r="493" spans="1:7">
      <c r="A493" s="61" t="s">
        <v>642</v>
      </c>
      <c r="B493" s="275">
        <f>SUM(B491:B492)</f>
        <v>0</v>
      </c>
      <c r="C493" s="1"/>
      <c r="D493" s="1"/>
      <c r="E493" s="1"/>
      <c r="F493" s="1"/>
      <c r="G493" s="1"/>
    </row>
    <row r="494" spans="1:7">
      <c r="A494" s="61" t="s">
        <v>546</v>
      </c>
      <c r="B494" s="293" t="str">
        <f>IF(B493&gt;0,B493/(B490-B472),"Add Match")</f>
        <v>Add Match</v>
      </c>
      <c r="C494" s="1"/>
      <c r="D494" s="1"/>
      <c r="E494" s="1"/>
      <c r="F494" s="1"/>
      <c r="G494" s="1"/>
    </row>
    <row r="495" spans="1:7" ht="24">
      <c r="A495" s="258" t="s">
        <v>643</v>
      </c>
      <c r="B495" s="273">
        <f>B493+B490</f>
        <v>0</v>
      </c>
      <c r="C495" s="1"/>
      <c r="D495" s="1"/>
      <c r="E495" s="1"/>
      <c r="F495" s="1"/>
      <c r="G495" s="1"/>
    </row>
    <row r="496" spans="1:7">
      <c r="A496" s="1"/>
      <c r="B496" s="1"/>
      <c r="C496" s="1"/>
      <c r="D496" s="1"/>
      <c r="E496" s="1"/>
      <c r="F496" s="1"/>
      <c r="G496" s="1"/>
    </row>
    <row r="497" spans="1:7">
      <c r="A497" s="60" t="s">
        <v>611</v>
      </c>
      <c r="B497" s="1"/>
      <c r="C497" s="1"/>
      <c r="D497" s="1"/>
      <c r="E497" s="1"/>
      <c r="F497" s="1"/>
      <c r="G497" s="1"/>
    </row>
    <row r="498" spans="1:7" ht="54" customHeight="1">
      <c r="A498" s="450" t="s">
        <v>612</v>
      </c>
      <c r="B498" s="346"/>
      <c r="C498" s="346"/>
      <c r="D498" s="220" t="s">
        <v>82</v>
      </c>
      <c r="E498" s="1"/>
      <c r="F498" s="1"/>
      <c r="G498" s="1"/>
    </row>
    <row r="499" spans="1:7">
      <c r="A499" s="1"/>
      <c r="B499" s="1"/>
      <c r="C499" s="1"/>
      <c r="D499" s="1"/>
      <c r="E499" s="1"/>
      <c r="F499" s="1"/>
      <c r="G499" s="1"/>
    </row>
    <row r="500" spans="1:7">
      <c r="A500" s="1"/>
      <c r="B500" s="1"/>
      <c r="C500" s="1"/>
      <c r="D500" s="1"/>
      <c r="E500" s="1"/>
      <c r="F500" s="1"/>
      <c r="G500" s="1"/>
    </row>
    <row r="501" spans="1:7">
      <c r="A501" s="1"/>
      <c r="B501" s="1"/>
      <c r="C501" s="1"/>
      <c r="D501" s="1"/>
      <c r="E501" s="1"/>
      <c r="F501" s="1"/>
      <c r="G501" s="1"/>
    </row>
    <row r="502" spans="1:7">
      <c r="A502" s="1"/>
      <c r="B502" s="1"/>
      <c r="C502" s="1"/>
      <c r="D502" s="1"/>
      <c r="E502" s="1"/>
      <c r="F502" s="1"/>
      <c r="G502" s="1"/>
    </row>
    <row r="503" spans="1:7">
      <c r="A503" s="1"/>
      <c r="B503" s="1"/>
      <c r="C503" s="1"/>
      <c r="D503" s="1"/>
      <c r="E503" s="1"/>
      <c r="F503" s="1"/>
      <c r="G503" s="1"/>
    </row>
    <row r="504" spans="1:7">
      <c r="A504" s="1"/>
      <c r="B504" s="1"/>
      <c r="C504" s="1"/>
      <c r="D504" s="1"/>
      <c r="E504" s="1"/>
      <c r="F504" s="1"/>
      <c r="G504" s="1"/>
    </row>
    <row r="505" spans="1:7">
      <c r="A505" s="1"/>
      <c r="B505" s="1"/>
      <c r="C505" s="1"/>
      <c r="D505" s="1"/>
      <c r="E505" s="1"/>
      <c r="F505" s="1"/>
      <c r="G505" s="1"/>
    </row>
    <row r="506" spans="1:7">
      <c r="A506" s="1"/>
      <c r="B506" s="1"/>
      <c r="C506" s="1"/>
      <c r="D506" s="1"/>
      <c r="E506" s="1"/>
      <c r="F506" s="1"/>
      <c r="G506" s="1"/>
    </row>
    <row r="507" spans="1:7">
      <c r="A507" s="1"/>
      <c r="B507" s="1"/>
      <c r="C507" s="1"/>
      <c r="D507" s="1"/>
      <c r="E507" s="1"/>
      <c r="F507" s="1"/>
      <c r="G507" s="1"/>
    </row>
    <row r="508" spans="1:7">
      <c r="A508" s="1"/>
      <c r="B508" s="1"/>
      <c r="C508" s="1"/>
      <c r="D508" s="1"/>
      <c r="E508" s="1"/>
      <c r="F508" s="1"/>
      <c r="G508" s="1"/>
    </row>
    <row r="509" spans="1:7">
      <c r="A509" s="1"/>
      <c r="B509" s="1"/>
      <c r="C509" s="1"/>
      <c r="D509" s="1"/>
      <c r="E509" s="1"/>
      <c r="F509" s="1"/>
      <c r="G509" s="1"/>
    </row>
    <row r="510" spans="1:7">
      <c r="A510" s="1"/>
      <c r="B510" s="1"/>
      <c r="C510" s="1"/>
      <c r="D510" s="1"/>
      <c r="E510" s="1"/>
      <c r="F510" s="1"/>
      <c r="G510" s="1"/>
    </row>
    <row r="511" spans="1:7">
      <c r="A511" s="1"/>
      <c r="B511" s="1"/>
      <c r="C511" s="1"/>
      <c r="D511" s="1"/>
      <c r="E511" s="1"/>
      <c r="F511" s="1"/>
      <c r="G511" s="1"/>
    </row>
    <row r="512" spans="1:7">
      <c r="A512" s="1"/>
      <c r="B512" s="1"/>
      <c r="C512" s="1"/>
      <c r="D512" s="1"/>
      <c r="E512" s="1"/>
      <c r="F512" s="1"/>
      <c r="G512" s="1"/>
    </row>
    <row r="513" spans="1:7">
      <c r="A513" s="1"/>
      <c r="B513" s="1"/>
      <c r="C513" s="1"/>
      <c r="D513" s="1"/>
      <c r="E513" s="1"/>
      <c r="F513" s="1"/>
      <c r="G513" s="1"/>
    </row>
    <row r="514" spans="1:7">
      <c r="A514" s="1"/>
      <c r="B514" s="1"/>
      <c r="C514" s="1"/>
      <c r="D514" s="1"/>
      <c r="E514" s="1"/>
      <c r="F514" s="1"/>
      <c r="G514" s="1"/>
    </row>
    <row r="515" spans="1:7">
      <c r="A515" s="1"/>
      <c r="B515" s="1"/>
      <c r="C515" s="1"/>
      <c r="D515" s="1"/>
      <c r="E515" s="1"/>
      <c r="F515" s="1"/>
      <c r="G515" s="1"/>
    </row>
    <row r="516" spans="1:7">
      <c r="A516" s="1"/>
      <c r="B516" s="1"/>
      <c r="C516" s="1"/>
      <c r="D516" s="1"/>
      <c r="E516" s="1"/>
      <c r="F516" s="1"/>
      <c r="G516" s="1"/>
    </row>
    <row r="517" spans="1:7">
      <c r="A517" s="1"/>
      <c r="B517" s="1"/>
      <c r="C517" s="1"/>
      <c r="D517" s="1"/>
      <c r="E517" s="1"/>
      <c r="F517" s="1"/>
      <c r="G517" s="1"/>
    </row>
    <row r="518" spans="1:7">
      <c r="A518" s="1"/>
      <c r="B518" s="1"/>
      <c r="C518" s="1"/>
      <c r="D518" s="1"/>
      <c r="E518" s="1"/>
      <c r="F518" s="1"/>
      <c r="G518" s="1"/>
    </row>
    <row r="519" spans="1:7">
      <c r="A519" s="1"/>
      <c r="B519" s="1"/>
      <c r="C519" s="1"/>
      <c r="D519" s="1"/>
      <c r="E519" s="1"/>
      <c r="F519" s="1"/>
      <c r="G519" s="1"/>
    </row>
    <row r="520" spans="1:7">
      <c r="A520" s="1"/>
      <c r="B520" s="1"/>
      <c r="C520" s="1"/>
      <c r="D520" s="1"/>
      <c r="E520" s="1"/>
      <c r="F520" s="1"/>
      <c r="G520" s="1"/>
    </row>
    <row r="521" spans="1:7">
      <c r="A521" s="1"/>
      <c r="B521" s="1"/>
      <c r="C521" s="1"/>
      <c r="D521" s="1"/>
      <c r="E521" s="1"/>
      <c r="F521" s="1"/>
      <c r="G521" s="1"/>
    </row>
    <row r="522" spans="1:7">
      <c r="A522" s="1"/>
      <c r="B522" s="1"/>
      <c r="C522" s="1"/>
      <c r="D522" s="1"/>
      <c r="E522" s="1"/>
      <c r="F522" s="1"/>
      <c r="G522" s="1"/>
    </row>
    <row r="523" spans="1:7">
      <c r="A523" s="1"/>
      <c r="B523" s="1"/>
      <c r="C523" s="1"/>
      <c r="D523" s="1"/>
      <c r="E523" s="1"/>
      <c r="F523" s="1"/>
      <c r="G523" s="1"/>
    </row>
    <row r="524" spans="1:7">
      <c r="A524" s="1"/>
      <c r="B524" s="1"/>
      <c r="C524" s="1"/>
      <c r="D524" s="1"/>
      <c r="E524" s="1"/>
      <c r="F524" s="1"/>
      <c r="G524" s="1"/>
    </row>
    <row r="525" spans="1:7">
      <c r="A525" s="1"/>
      <c r="B525" s="1"/>
      <c r="C525" s="1"/>
      <c r="D525" s="1"/>
      <c r="E525" s="1"/>
      <c r="F525" s="1"/>
      <c r="G525" s="1"/>
    </row>
  </sheetData>
  <sheetProtection password="F419" sheet="1" objects="1" scenarios="1"/>
  <mergeCells count="56">
    <mergeCell ref="A470:A471"/>
    <mergeCell ref="A498:C498"/>
    <mergeCell ref="H187:I187"/>
    <mergeCell ref="J187:L187"/>
    <mergeCell ref="A202:F202"/>
    <mergeCell ref="A203:F203"/>
    <mergeCell ref="A236:G236"/>
    <mergeCell ref="A201:G201"/>
    <mergeCell ref="A237:F237"/>
    <mergeCell ref="A238:F238"/>
    <mergeCell ref="A430:A431"/>
    <mergeCell ref="A439:A440"/>
    <mergeCell ref="A460:A461"/>
    <mergeCell ref="H184:I184"/>
    <mergeCell ref="J184:L184"/>
    <mergeCell ref="H185:I185"/>
    <mergeCell ref="J185:L185"/>
    <mergeCell ref="H186:I186"/>
    <mergeCell ref="J186:L186"/>
    <mergeCell ref="H26:M26"/>
    <mergeCell ref="H67:M67"/>
    <mergeCell ref="H105:M105"/>
    <mergeCell ref="H146:M146"/>
    <mergeCell ref="H169:I169"/>
    <mergeCell ref="J176:L176"/>
    <mergeCell ref="A167:D167"/>
    <mergeCell ref="A168:D168"/>
    <mergeCell ref="A183:D183"/>
    <mergeCell ref="J177:L177"/>
    <mergeCell ref="H178:I178"/>
    <mergeCell ref="J178:L178"/>
    <mergeCell ref="H179:I179"/>
    <mergeCell ref="J179:L179"/>
    <mergeCell ref="H183:I183"/>
    <mergeCell ref="J183:L183"/>
    <mergeCell ref="C185:D185"/>
    <mergeCell ref="C186:D186"/>
    <mergeCell ref="C187:D187"/>
    <mergeCell ref="A126:E126"/>
    <mergeCell ref="A101:E101"/>
    <mergeCell ref="A102:E102"/>
    <mergeCell ref="A125:E125"/>
    <mergeCell ref="A142:E142"/>
    <mergeCell ref="A143:E143"/>
    <mergeCell ref="A63:E63"/>
    <mergeCell ref="A64:E64"/>
    <mergeCell ref="A84:E84"/>
    <mergeCell ref="A85:E85"/>
    <mergeCell ref="H177:I177"/>
    <mergeCell ref="H176:I176"/>
    <mergeCell ref="A44:E44"/>
    <mergeCell ref="A1:E1"/>
    <mergeCell ref="A2:E2"/>
    <mergeCell ref="A21:E21"/>
    <mergeCell ref="A22:E22"/>
    <mergeCell ref="A43:E43"/>
  </mergeCells>
  <phoneticPr fontId="1" type="noConversion"/>
  <conditionalFormatting sqref="H23:L25 H26">
    <cfRule type="cellIs" dxfId="11" priority="13" operator="equal">
      <formula>"ERROR"</formula>
    </cfRule>
  </conditionalFormatting>
  <conditionalFormatting sqref="H65:L66 H67">
    <cfRule type="cellIs" dxfId="10" priority="11" operator="equal">
      <formula>"ERROR"</formula>
    </cfRule>
  </conditionalFormatting>
  <conditionalFormatting sqref="H103:L104 H105">
    <cfRule type="cellIs" dxfId="9" priority="10" operator="equal">
      <formula>"ERROR"</formula>
    </cfRule>
  </conditionalFormatting>
  <conditionalFormatting sqref="H144:L145 H146">
    <cfRule type="cellIs" dxfId="8" priority="9" operator="equal">
      <formula>"ERROR"</formula>
    </cfRule>
  </conditionalFormatting>
  <conditionalFormatting sqref="N190:N192">
    <cfRule type="cellIs" dxfId="7" priority="8" operator="equal">
      <formula>"ERROR"</formula>
    </cfRule>
  </conditionalFormatting>
  <conditionalFormatting sqref="N193:N196">
    <cfRule type="cellIs" dxfId="6" priority="7" operator="equal">
      <formula>"Please Complete Q27"</formula>
    </cfRule>
  </conditionalFormatting>
  <conditionalFormatting sqref="O253">
    <cfRule type="cellIs" dxfId="5" priority="6" operator="equal">
      <formula>"ERROR"</formula>
    </cfRule>
  </conditionalFormatting>
  <conditionalFormatting sqref="N26">
    <cfRule type="cellIs" dxfId="4" priority="5" operator="equal">
      <formula>"ERROR"</formula>
    </cfRule>
  </conditionalFormatting>
  <conditionalFormatting sqref="N67">
    <cfRule type="cellIs" dxfId="3" priority="4" operator="equal">
      <formula>"ERROR"</formula>
    </cfRule>
  </conditionalFormatting>
  <conditionalFormatting sqref="N105">
    <cfRule type="cellIs" dxfId="2" priority="2" operator="equal">
      <formula>"ERROR"</formula>
    </cfRule>
    <cfRule type="cellIs" dxfId="1" priority="3" operator="equal">
      <formula>"ERROR"</formula>
    </cfRule>
  </conditionalFormatting>
  <conditionalFormatting sqref="N146">
    <cfRule type="cellIs" dxfId="0" priority="1" operator="equal">
      <formula>"ERROR"</formula>
    </cfRule>
  </conditionalFormatting>
  <pageMargins left="0.25" right="0.25"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Please Complete">
          <x14:formula1>
            <xm:f>'Drop Downs'!$A$17:$A$19</xm:f>
          </x14:formula1>
          <xm:sqref>B346</xm:sqref>
        </x14:dataValidation>
      </x14:dataValidations>
    </ex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Layout" workbookViewId="0">
      <selection activeCell="B10" sqref="B10"/>
    </sheetView>
  </sheetViews>
  <sheetFormatPr baseColWidth="10" defaultRowHeight="15" x14ac:dyDescent="0"/>
  <cols>
    <col min="1" max="1" width="13.83203125" style="3" customWidth="1"/>
    <col min="2" max="2" width="13.6640625" style="3" customWidth="1"/>
    <col min="3" max="3" width="14" style="3" customWidth="1"/>
    <col min="4" max="4" width="13.5" style="3" customWidth="1"/>
    <col min="5" max="5" width="12.6640625" style="3" customWidth="1"/>
    <col min="6" max="6" width="13.1640625" style="3" customWidth="1"/>
    <col min="7" max="7" width="14.5" style="3" customWidth="1"/>
    <col min="8" max="16384" width="10.83203125" style="3"/>
  </cols>
  <sheetData>
    <row r="1" spans="1:7" ht="15" customHeight="1">
      <c r="A1" s="457" t="s">
        <v>658</v>
      </c>
      <c r="B1" s="457"/>
      <c r="C1" s="457"/>
      <c r="D1" s="457"/>
      <c r="E1" s="457"/>
      <c r="F1" s="457"/>
      <c r="G1" s="457"/>
    </row>
    <row r="2" spans="1:7" ht="99" customHeight="1">
      <c r="A2" s="300" t="s">
        <v>659</v>
      </c>
      <c r="B2" s="300" t="s">
        <v>660</v>
      </c>
      <c r="C2" s="300" t="s">
        <v>661</v>
      </c>
      <c r="D2" s="300" t="s">
        <v>662</v>
      </c>
      <c r="E2" s="300" t="s">
        <v>663</v>
      </c>
      <c r="F2" s="300" t="s">
        <v>664</v>
      </c>
      <c r="G2" s="300" t="s">
        <v>665</v>
      </c>
    </row>
    <row r="3" spans="1:7" ht="36">
      <c r="A3" s="76" t="s">
        <v>666</v>
      </c>
      <c r="B3" s="22">
        <v>0</v>
      </c>
      <c r="C3" s="294">
        <v>0</v>
      </c>
      <c r="D3" s="80" t="str">
        <f>IF('1-24'!$D$29='Drop Downs'!$A$8,'1-24'!F104,"NA")</f>
        <v>NA</v>
      </c>
      <c r="E3" s="80" t="str">
        <f>IF('1-24'!$D$29='Drop Downs'!$A$8,('25-34'!B248+'25-34'!B213+'1-24'!B469),"NA")</f>
        <v>NA</v>
      </c>
      <c r="F3" s="183" t="str">
        <f>IF(D3="NA","NA",E3/D3)</f>
        <v>NA</v>
      </c>
      <c r="G3" s="183" t="str">
        <f>IF(F3="NA","NA",F3-C3)</f>
        <v>NA</v>
      </c>
    </row>
    <row r="4" spans="1:7" ht="24">
      <c r="A4" s="76" t="s">
        <v>667</v>
      </c>
      <c r="B4" s="22">
        <v>0</v>
      </c>
      <c r="C4" s="294">
        <v>0</v>
      </c>
      <c r="D4" s="80" t="str">
        <f>IF('1-24'!$D$29='Drop Downs'!$A$8,'1-24'!$F$105,"NA")</f>
        <v>NA</v>
      </c>
      <c r="E4" s="80" t="str">
        <f>IF('1-24'!$D$29='Drop Downs'!$A$8,('24b1-3'!E47+'24b1-3'!G47+'24b1-3'!H47),"NA")</f>
        <v>NA</v>
      </c>
      <c r="F4" s="183" t="str">
        <f>IF(D4="NA","NA",E4/D4)</f>
        <v>NA</v>
      </c>
      <c r="G4" s="183" t="str">
        <f t="shared" ref="G4:G5" si="0">IF(F4="NA","NA",F4-C4)</f>
        <v>NA</v>
      </c>
    </row>
    <row r="5" spans="1:7" ht="24">
      <c r="A5" s="76" t="s">
        <v>668</v>
      </c>
      <c r="B5" s="22">
        <v>0</v>
      </c>
      <c r="C5" s="294">
        <v>0</v>
      </c>
      <c r="D5" s="80" t="str">
        <f>IF('1-24'!$D$29='Drop Downs'!$A$8,'1-24'!B265+'1-24'!B266++'1-24'!B268+'1-24'!B269+'1-24'!B267,"NA")</f>
        <v>NA</v>
      </c>
      <c r="E5" s="80" t="str">
        <f>IF('1-24'!D29='Drop Downs'!A8,'24b1-3'!G43+'24b1-3'!H43+'24b1-3'!E43,"NA")</f>
        <v>NA</v>
      </c>
      <c r="F5" s="183" t="str">
        <f>IF(D5="NA","NA",E5/D5)</f>
        <v>NA</v>
      </c>
      <c r="G5" s="183" t="str">
        <f t="shared" si="0"/>
        <v>NA</v>
      </c>
    </row>
    <row r="6" spans="1:7">
      <c r="A6" s="295"/>
      <c r="B6" s="295"/>
      <c r="C6" s="295"/>
      <c r="D6" s="295"/>
      <c r="E6" s="295"/>
      <c r="F6" s="295"/>
      <c r="G6" s="295"/>
    </row>
    <row r="7" spans="1:7" ht="15" customHeight="1">
      <c r="A7" s="457" t="s">
        <v>669</v>
      </c>
      <c r="B7" s="457"/>
      <c r="C7" s="457"/>
      <c r="D7" s="457"/>
      <c r="E7" s="457"/>
      <c r="F7" s="457"/>
      <c r="G7" s="457"/>
    </row>
    <row r="8" spans="1:7" ht="72">
      <c r="A8" s="300" t="s">
        <v>659</v>
      </c>
      <c r="B8" s="300" t="s">
        <v>660</v>
      </c>
      <c r="C8" s="300" t="s">
        <v>661</v>
      </c>
      <c r="D8" s="300" t="s">
        <v>662</v>
      </c>
      <c r="E8" s="300" t="s">
        <v>663</v>
      </c>
      <c r="F8" s="300" t="s">
        <v>664</v>
      </c>
      <c r="G8" s="300" t="s">
        <v>665</v>
      </c>
    </row>
    <row r="9" spans="1:7" ht="36">
      <c r="A9" s="76" t="s">
        <v>666</v>
      </c>
      <c r="B9" s="296">
        <v>0</v>
      </c>
      <c r="C9" s="294">
        <v>0</v>
      </c>
      <c r="D9" s="80" t="str">
        <f>IF('1-24'!D28='Drop Downs'!A6,'1-24'!F107,"NA")</f>
        <v>NA</v>
      </c>
      <c r="E9" s="80" t="str">
        <f>IF('1-24'!D28='Drop Downs'!A6,('25-34'!B213+'25-34'!B248),"NA")</f>
        <v>NA</v>
      </c>
      <c r="F9" s="183" t="str">
        <f>IF(D9="NA","NA",E9/D9)</f>
        <v>NA</v>
      </c>
      <c r="G9" s="183" t="str">
        <f>IF(F9="NA","NA",F9-C9)</f>
        <v>NA</v>
      </c>
    </row>
    <row r="10" spans="1:7" ht="24">
      <c r="A10" s="76" t="s">
        <v>667</v>
      </c>
      <c r="B10" s="296">
        <v>0</v>
      </c>
      <c r="C10" s="294">
        <v>0</v>
      </c>
      <c r="D10" s="80" t="str">
        <f>IF('1-24'!$D$28='Drop Downs'!A6,'1-24'!$F$105,"NA")</f>
        <v>NA</v>
      </c>
      <c r="E10" s="80" t="str">
        <f>IF('1-24'!D28='Drop Downs'!A6,'24b1-3'!G47+'24b1-3'!H47,"NA")</f>
        <v>NA</v>
      </c>
      <c r="F10" s="183" t="str">
        <f>IF(D10="NA","NA",E10/D10)</f>
        <v>NA</v>
      </c>
      <c r="G10" s="183" t="str">
        <f t="shared" ref="G10:G11" si="1">IF(F10="NA","NA",F10-C10)</f>
        <v>NA</v>
      </c>
    </row>
    <row r="11" spans="1:7" ht="24">
      <c r="A11" s="76" t="s">
        <v>668</v>
      </c>
      <c r="B11" s="296">
        <v>0</v>
      </c>
      <c r="C11" s="294">
        <v>0</v>
      </c>
      <c r="D11" s="80" t="str">
        <f>IF('1-24'!D28='Drop Downs'!A6,'1-24'!B265+'1-24'!B266+'1-24'!B267+'1-24'!B268+'1-24'!B269,"NA")</f>
        <v>NA</v>
      </c>
      <c r="E11" s="80" t="str">
        <f>IF('1-24'!D28='Drop Downs'!A6,'24b1-3'!G43+'24b1-3'!H43,"NA")</f>
        <v>NA</v>
      </c>
      <c r="F11" s="183" t="str">
        <f>IF(D11="NA","NA",E11/D11)</f>
        <v>NA</v>
      </c>
      <c r="G11" s="183" t="str">
        <f t="shared" si="1"/>
        <v>NA</v>
      </c>
    </row>
    <row r="12" spans="1:7">
      <c r="A12" s="301"/>
      <c r="B12" s="301"/>
      <c r="C12" s="301"/>
      <c r="D12" s="301"/>
      <c r="E12" s="301"/>
      <c r="F12" s="301"/>
      <c r="G12" s="301"/>
    </row>
    <row r="13" spans="1:7" ht="15" customHeight="1">
      <c r="A13" s="458" t="s">
        <v>670</v>
      </c>
      <c r="B13" s="458"/>
      <c r="C13" s="458"/>
      <c r="D13" s="458"/>
      <c r="E13" s="458"/>
      <c r="F13" s="458"/>
      <c r="G13" s="458"/>
    </row>
    <row r="14" spans="1:7" ht="72">
      <c r="A14" s="302" t="s">
        <v>659</v>
      </c>
      <c r="B14" s="303" t="s">
        <v>660</v>
      </c>
      <c r="C14" s="303" t="s">
        <v>661</v>
      </c>
      <c r="D14" s="303" t="s">
        <v>662</v>
      </c>
      <c r="E14" s="303" t="s">
        <v>663</v>
      </c>
      <c r="F14" s="303" t="s">
        <v>664</v>
      </c>
      <c r="G14" s="304" t="s">
        <v>665</v>
      </c>
    </row>
    <row r="15" spans="1:7" ht="36">
      <c r="A15" s="305" t="s">
        <v>666</v>
      </c>
      <c r="B15" s="296">
        <v>0</v>
      </c>
      <c r="C15" s="294">
        <v>0</v>
      </c>
      <c r="D15" s="80">
        <v>0</v>
      </c>
      <c r="E15" s="80">
        <v>0</v>
      </c>
      <c r="F15" s="183">
        <v>0</v>
      </c>
      <c r="G15" s="306">
        <f>C15-F15</f>
        <v>0</v>
      </c>
    </row>
    <row r="16" spans="1:7" ht="24">
      <c r="A16" s="305" t="s">
        <v>671</v>
      </c>
      <c r="B16" s="296">
        <v>0</v>
      </c>
      <c r="C16" s="294">
        <v>0</v>
      </c>
      <c r="D16" s="80">
        <v>0</v>
      </c>
      <c r="E16" s="80">
        <v>0</v>
      </c>
      <c r="F16" s="183">
        <v>0</v>
      </c>
      <c r="G16" s="306">
        <f t="shared" ref="G16:G21" si="2">C16-F16</f>
        <v>0</v>
      </c>
    </row>
    <row r="17" spans="1:7" ht="36">
      <c r="A17" s="305" t="s">
        <v>672</v>
      </c>
      <c r="B17" s="296">
        <v>0</v>
      </c>
      <c r="C17" s="294">
        <v>0</v>
      </c>
      <c r="D17" s="80">
        <v>0</v>
      </c>
      <c r="E17" s="80">
        <v>0</v>
      </c>
      <c r="F17" s="183">
        <v>0</v>
      </c>
      <c r="G17" s="306">
        <f t="shared" si="2"/>
        <v>0</v>
      </c>
    </row>
    <row r="18" spans="1:7" ht="24">
      <c r="A18" s="305" t="s">
        <v>673</v>
      </c>
      <c r="B18" s="296">
        <v>0</v>
      </c>
      <c r="C18" s="294">
        <v>0</v>
      </c>
      <c r="D18" s="80">
        <v>0</v>
      </c>
      <c r="E18" s="80">
        <v>0</v>
      </c>
      <c r="F18" s="183">
        <v>0</v>
      </c>
      <c r="G18" s="306">
        <f t="shared" si="2"/>
        <v>0</v>
      </c>
    </row>
    <row r="19" spans="1:7">
      <c r="A19" s="305" t="s">
        <v>674</v>
      </c>
      <c r="B19" s="296">
        <v>0</v>
      </c>
      <c r="C19" s="294">
        <v>0</v>
      </c>
      <c r="D19" s="80">
        <v>0</v>
      </c>
      <c r="E19" s="80">
        <v>0</v>
      </c>
      <c r="F19" s="183">
        <v>0</v>
      </c>
      <c r="G19" s="306">
        <f t="shared" si="2"/>
        <v>0</v>
      </c>
    </row>
    <row r="20" spans="1:7" ht="24">
      <c r="A20" s="305" t="s">
        <v>675</v>
      </c>
      <c r="B20" s="22">
        <v>0</v>
      </c>
      <c r="C20" s="294">
        <v>0</v>
      </c>
      <c r="D20" s="80">
        <v>0</v>
      </c>
      <c r="E20" s="80">
        <v>0</v>
      </c>
      <c r="F20" s="183">
        <v>0</v>
      </c>
      <c r="G20" s="306">
        <f t="shared" si="2"/>
        <v>0</v>
      </c>
    </row>
    <row r="21" spans="1:7" ht="24">
      <c r="A21" s="305" t="s">
        <v>676</v>
      </c>
      <c r="B21" s="296">
        <v>0</v>
      </c>
      <c r="C21" s="294">
        <v>0</v>
      </c>
      <c r="D21" s="80">
        <v>0</v>
      </c>
      <c r="E21" s="80">
        <v>0</v>
      </c>
      <c r="F21" s="183">
        <v>0</v>
      </c>
      <c r="G21" s="306">
        <f t="shared" si="2"/>
        <v>0</v>
      </c>
    </row>
    <row r="22" spans="1:7">
      <c r="A22" s="295"/>
      <c r="B22" s="301"/>
      <c r="C22" s="295"/>
      <c r="D22" s="295"/>
      <c r="E22" s="295"/>
      <c r="F22" s="295"/>
      <c r="G22" s="295"/>
    </row>
    <row r="23" spans="1:7" ht="15" customHeight="1">
      <c r="A23" s="457" t="s">
        <v>677</v>
      </c>
      <c r="B23" s="457"/>
      <c r="C23" s="457"/>
      <c r="D23" s="457"/>
      <c r="E23" s="457"/>
      <c r="F23" s="457"/>
      <c r="G23" s="457"/>
    </row>
    <row r="24" spans="1:7" ht="72">
      <c r="A24" s="300" t="s">
        <v>659</v>
      </c>
      <c r="B24" s="300" t="s">
        <v>660</v>
      </c>
      <c r="C24" s="300" t="s">
        <v>661</v>
      </c>
      <c r="D24" s="300" t="s">
        <v>662</v>
      </c>
      <c r="E24" s="300" t="s">
        <v>663</v>
      </c>
      <c r="F24" s="300" t="s">
        <v>664</v>
      </c>
      <c r="G24" s="300" t="s">
        <v>665</v>
      </c>
    </row>
    <row r="25" spans="1:7" ht="36">
      <c r="A25" s="76" t="s">
        <v>666</v>
      </c>
      <c r="B25" s="296">
        <v>0</v>
      </c>
      <c r="C25" s="294">
        <v>0</v>
      </c>
      <c r="D25" s="80" t="str">
        <f>IF('1-24'!D28='Drop Downs'!A5,'1-24'!F107,"NA")</f>
        <v>NA</v>
      </c>
      <c r="E25" s="80" t="str">
        <f>IF('1-24'!D28='Drop Downs'!A5,('25-34'!B248+'25-34'!B213),"NA")</f>
        <v>NA</v>
      </c>
      <c r="F25" s="183" t="str">
        <f>IF(D25="NA","NA",E25/D25)</f>
        <v>NA</v>
      </c>
      <c r="G25" s="183" t="str">
        <f>IF(F25="NA","NA",F25-C25)</f>
        <v>NA</v>
      </c>
    </row>
    <row r="26" spans="1:7" ht="24">
      <c r="A26" s="76" t="s">
        <v>667</v>
      </c>
      <c r="B26" s="296">
        <v>0</v>
      </c>
      <c r="C26" s="294">
        <v>0</v>
      </c>
      <c r="D26" s="80" t="str">
        <f>IF('1-24'!D28='Drop Downs'!A5,'1-24'!F105,"NA")</f>
        <v>NA</v>
      </c>
      <c r="E26" s="80" t="str">
        <f>IF('1-24'!D28='Drop Downs'!A5,'24b1-3'!G47+'24b1-3'!H47,"NA")</f>
        <v>NA</v>
      </c>
      <c r="F26" s="183" t="str">
        <f t="shared" ref="F26:F27" si="3">IF(D26="NA","NA",E26/D26)</f>
        <v>NA</v>
      </c>
      <c r="G26" s="183" t="str">
        <f t="shared" ref="G26:G27" si="4">IF(F26="NA","NA",F26-C26)</f>
        <v>NA</v>
      </c>
    </row>
    <row r="27" spans="1:7" ht="24">
      <c r="A27" s="76" t="s">
        <v>668</v>
      </c>
      <c r="B27" s="296">
        <v>0</v>
      </c>
      <c r="C27" s="294">
        <v>0</v>
      </c>
      <c r="D27" s="80" t="str">
        <f>IF('1-24'!D28='Drop Downs'!A5,'1-24'!B265+'1-24'!B266+'1-24'!B267+'1-24'!B268+'1-24'!B269,"NA")</f>
        <v>NA</v>
      </c>
      <c r="E27" s="80" t="str">
        <f>IF('1-24'!D28='Drop Downs'!A5,'24b1-3'!G43+'24b1-3'!H43,"NA")</f>
        <v>NA</v>
      </c>
      <c r="F27" s="183" t="str">
        <f t="shared" si="3"/>
        <v>NA</v>
      </c>
      <c r="G27" s="183" t="str">
        <f t="shared" si="4"/>
        <v>NA</v>
      </c>
    </row>
    <row r="28" spans="1:7">
      <c r="A28" s="301"/>
      <c r="B28" s="295"/>
      <c r="C28" s="295"/>
      <c r="D28" s="295"/>
      <c r="E28" s="295"/>
      <c r="F28" s="295"/>
      <c r="G28" s="295"/>
    </row>
    <row r="29" spans="1:7" ht="15" customHeight="1">
      <c r="A29" s="459" t="s">
        <v>678</v>
      </c>
      <c r="B29" s="459"/>
      <c r="C29" s="459"/>
      <c r="D29" s="459"/>
      <c r="E29" s="459"/>
      <c r="F29" s="459"/>
      <c r="G29" s="459"/>
    </row>
    <row r="30" spans="1:7" ht="72">
      <c r="A30" s="300" t="s">
        <v>659</v>
      </c>
      <c r="B30" s="300" t="s">
        <v>660</v>
      </c>
      <c r="C30" s="300" t="s">
        <v>661</v>
      </c>
      <c r="D30" s="300" t="s">
        <v>662</v>
      </c>
      <c r="E30" s="300" t="s">
        <v>663</v>
      </c>
      <c r="F30" s="300" t="s">
        <v>664</v>
      </c>
      <c r="G30" s="300" t="s">
        <v>665</v>
      </c>
    </row>
    <row r="31" spans="1:7" ht="36">
      <c r="A31" s="76" t="s">
        <v>666</v>
      </c>
      <c r="B31" s="296">
        <v>0</v>
      </c>
      <c r="C31" s="294">
        <v>0</v>
      </c>
      <c r="D31" s="80">
        <v>0</v>
      </c>
      <c r="E31" s="80">
        <v>0</v>
      </c>
      <c r="F31" s="183">
        <v>0</v>
      </c>
      <c r="G31" s="183">
        <f>C31-F31</f>
        <v>0</v>
      </c>
    </row>
    <row r="32" spans="1:7" ht="24">
      <c r="A32" s="76" t="s">
        <v>667</v>
      </c>
      <c r="B32" s="296">
        <v>0</v>
      </c>
      <c r="C32" s="294">
        <v>0</v>
      </c>
      <c r="D32" s="80">
        <v>0</v>
      </c>
      <c r="E32" s="80">
        <v>0</v>
      </c>
      <c r="F32" s="183">
        <v>0</v>
      </c>
      <c r="G32" s="183">
        <f>C32-F32</f>
        <v>0</v>
      </c>
    </row>
    <row r="33" spans="1:7">
      <c r="D33" s="103"/>
      <c r="E33" s="103"/>
      <c r="F33" s="103"/>
      <c r="G33" s="103"/>
    </row>
    <row r="34" spans="1:7">
      <c r="A34" s="299" t="s">
        <v>698</v>
      </c>
      <c r="D34" s="103"/>
      <c r="E34" s="103"/>
      <c r="F34" s="103"/>
      <c r="G34" s="103"/>
    </row>
    <row r="35" spans="1:7">
      <c r="A35" s="297"/>
      <c r="D35" s="103"/>
      <c r="E35" s="103"/>
      <c r="F35" s="103"/>
      <c r="G35" s="103"/>
    </row>
    <row r="36" spans="1:7" ht="57" customHeight="1">
      <c r="A36" s="456" t="s">
        <v>699</v>
      </c>
      <c r="B36" s="456"/>
      <c r="C36" s="456"/>
      <c r="D36" s="456"/>
      <c r="E36" s="456"/>
      <c r="F36" s="456"/>
      <c r="G36" s="456"/>
    </row>
    <row r="37" spans="1:7">
      <c r="A37" s="298" t="s">
        <v>700</v>
      </c>
    </row>
    <row r="38" spans="1:7">
      <c r="A38" s="460"/>
      <c r="B38" s="461"/>
      <c r="C38" s="461"/>
      <c r="D38" s="461"/>
      <c r="E38" s="461"/>
      <c r="F38" s="461"/>
      <c r="G38" s="462"/>
    </row>
    <row r="39" spans="1:7">
      <c r="A39" s="463"/>
      <c r="B39" s="464"/>
      <c r="C39" s="464"/>
      <c r="D39" s="464"/>
      <c r="E39" s="464"/>
      <c r="F39" s="464"/>
      <c r="G39" s="465"/>
    </row>
    <row r="40" spans="1:7">
      <c r="A40" s="463"/>
      <c r="B40" s="464"/>
      <c r="C40" s="464"/>
      <c r="D40" s="464"/>
      <c r="E40" s="464"/>
      <c r="F40" s="464"/>
      <c r="G40" s="465"/>
    </row>
    <row r="41" spans="1:7">
      <c r="A41" s="463"/>
      <c r="B41" s="464"/>
      <c r="C41" s="464"/>
      <c r="D41" s="464"/>
      <c r="E41" s="464"/>
      <c r="F41" s="464"/>
      <c r="G41" s="465"/>
    </row>
    <row r="42" spans="1:7">
      <c r="A42" s="463"/>
      <c r="B42" s="464"/>
      <c r="C42" s="464"/>
      <c r="D42" s="464"/>
      <c r="E42" s="464"/>
      <c r="F42" s="464"/>
      <c r="G42" s="465"/>
    </row>
    <row r="43" spans="1:7">
      <c r="A43" s="463"/>
      <c r="B43" s="464"/>
      <c r="C43" s="464"/>
      <c r="D43" s="464"/>
      <c r="E43" s="464"/>
      <c r="F43" s="464"/>
      <c r="G43" s="465"/>
    </row>
    <row r="44" spans="1:7">
      <c r="A44" s="466"/>
      <c r="B44" s="467"/>
      <c r="C44" s="467"/>
      <c r="D44" s="467"/>
      <c r="E44" s="467"/>
      <c r="F44" s="467"/>
      <c r="G44" s="468"/>
    </row>
    <row r="52" spans="1:7">
      <c r="A52" s="59" t="s">
        <v>710</v>
      </c>
    </row>
    <row r="53" spans="1:7">
      <c r="A53" s="297"/>
    </row>
    <row r="54" spans="1:7">
      <c r="A54" s="469" t="s">
        <v>659</v>
      </c>
      <c r="B54" s="282" t="s">
        <v>701</v>
      </c>
      <c r="C54" s="282" t="s">
        <v>701</v>
      </c>
      <c r="D54" s="322" t="s">
        <v>704</v>
      </c>
      <c r="E54" s="322" t="s">
        <v>663</v>
      </c>
      <c r="F54" s="322" t="s">
        <v>664</v>
      </c>
      <c r="G54" s="322" t="s">
        <v>665</v>
      </c>
    </row>
    <row r="55" spans="1:7" ht="60">
      <c r="A55" s="469"/>
      <c r="B55" s="282" t="s">
        <v>702</v>
      </c>
      <c r="C55" s="282" t="s">
        <v>703</v>
      </c>
      <c r="D55" s="322"/>
      <c r="E55" s="322"/>
      <c r="F55" s="322"/>
      <c r="G55" s="322"/>
    </row>
    <row r="56" spans="1:7">
      <c r="A56" s="471"/>
      <c r="B56" s="474"/>
      <c r="C56" s="474"/>
      <c r="D56" s="351" t="s">
        <v>711</v>
      </c>
      <c r="E56" s="351" t="s">
        <v>711</v>
      </c>
      <c r="F56" s="472" t="str">
        <f t="shared" ref="F56:F60" si="5">IF(D56="NA","NA",E56/D56)</f>
        <v>NA</v>
      </c>
      <c r="G56" s="472" t="str">
        <f t="shared" ref="G56:G60" si="6">IF(F56="NA","NA",F56-C56)</f>
        <v>NA</v>
      </c>
    </row>
    <row r="57" spans="1:7">
      <c r="A57" s="471"/>
      <c r="B57" s="475"/>
      <c r="C57" s="475"/>
      <c r="D57" s="351"/>
      <c r="E57" s="351"/>
      <c r="F57" s="473"/>
      <c r="G57" s="473"/>
    </row>
    <row r="58" spans="1:7">
      <c r="A58" s="471"/>
      <c r="B58" s="474"/>
      <c r="C58" s="474"/>
      <c r="D58" s="351" t="s">
        <v>711</v>
      </c>
      <c r="E58" s="351" t="s">
        <v>711</v>
      </c>
      <c r="F58" s="472" t="str">
        <f t="shared" si="5"/>
        <v>NA</v>
      </c>
      <c r="G58" s="472" t="str">
        <f t="shared" si="6"/>
        <v>NA</v>
      </c>
    </row>
    <row r="59" spans="1:7">
      <c r="A59" s="471"/>
      <c r="B59" s="475"/>
      <c r="C59" s="475"/>
      <c r="D59" s="351"/>
      <c r="E59" s="351"/>
      <c r="F59" s="473"/>
      <c r="G59" s="473"/>
    </row>
    <row r="60" spans="1:7">
      <c r="A60" s="471"/>
      <c r="B60" s="474"/>
      <c r="C60" s="474"/>
      <c r="D60" s="351" t="s">
        <v>711</v>
      </c>
      <c r="E60" s="351" t="s">
        <v>711</v>
      </c>
      <c r="F60" s="472" t="str">
        <f t="shared" si="5"/>
        <v>NA</v>
      </c>
      <c r="G60" s="472" t="str">
        <f t="shared" si="6"/>
        <v>NA</v>
      </c>
    </row>
    <row r="61" spans="1:7">
      <c r="A61" s="471"/>
      <c r="B61" s="475"/>
      <c r="C61" s="475"/>
      <c r="D61" s="351"/>
      <c r="E61" s="351"/>
      <c r="F61" s="473"/>
      <c r="G61" s="473"/>
    </row>
    <row r="62" spans="1:7">
      <c r="A62" s="299"/>
      <c r="B62" s="103"/>
      <c r="C62" s="103"/>
      <c r="D62" s="103"/>
      <c r="E62" s="103"/>
      <c r="F62" s="103"/>
      <c r="G62" s="103"/>
    </row>
    <row r="63" spans="1:7" ht="41" customHeight="1">
      <c r="A63" s="470" t="s">
        <v>705</v>
      </c>
      <c r="B63" s="470"/>
      <c r="C63" s="470"/>
      <c r="D63" s="470"/>
      <c r="E63" s="470"/>
      <c r="F63" s="470"/>
      <c r="G63" s="470"/>
    </row>
    <row r="64" spans="1:7">
      <c r="A64" s="12" t="s">
        <v>700</v>
      </c>
      <c r="B64" s="1"/>
      <c r="C64" s="1"/>
      <c r="D64" s="1"/>
      <c r="E64" s="1"/>
      <c r="F64" s="1"/>
      <c r="G64" s="1"/>
    </row>
    <row r="65" spans="1:7">
      <c r="A65" s="337"/>
      <c r="B65" s="338"/>
      <c r="C65" s="338"/>
      <c r="D65" s="338"/>
      <c r="E65" s="338"/>
      <c r="F65" s="338"/>
      <c r="G65" s="339"/>
    </row>
    <row r="66" spans="1:7">
      <c r="A66" s="343"/>
      <c r="B66" s="344"/>
      <c r="C66" s="344"/>
      <c r="D66" s="344"/>
      <c r="E66" s="344"/>
      <c r="F66" s="344"/>
      <c r="G66" s="345"/>
    </row>
    <row r="67" spans="1:7">
      <c r="A67" s="60"/>
      <c r="B67" s="57"/>
      <c r="C67" s="57"/>
      <c r="D67" s="57"/>
      <c r="E67" s="57"/>
      <c r="F67" s="57"/>
      <c r="G67" s="57"/>
    </row>
    <row r="68" spans="1:7">
      <c r="A68" s="59" t="s">
        <v>706</v>
      </c>
      <c r="B68" s="57"/>
      <c r="C68" s="57"/>
      <c r="D68" s="57"/>
      <c r="E68" s="57"/>
      <c r="F68" s="57"/>
      <c r="G68" s="57"/>
    </row>
    <row r="69" spans="1:7">
      <c r="A69" s="60"/>
      <c r="B69" s="57"/>
      <c r="C69" s="57"/>
      <c r="D69" s="57"/>
      <c r="E69" s="57"/>
      <c r="F69" s="57"/>
      <c r="G69" s="57"/>
    </row>
    <row r="70" spans="1:7">
      <c r="A70" s="60" t="s">
        <v>707</v>
      </c>
      <c r="B70" s="57"/>
      <c r="C70" s="57"/>
      <c r="D70" s="57"/>
      <c r="E70" s="57"/>
      <c r="F70" s="57"/>
      <c r="G70" s="57"/>
    </row>
    <row r="71" spans="1:7">
      <c r="A71" s="62" t="s">
        <v>700</v>
      </c>
      <c r="B71" s="57"/>
      <c r="C71" s="57"/>
      <c r="D71" s="57"/>
      <c r="E71" s="57"/>
      <c r="F71" s="57"/>
      <c r="G71" s="57"/>
    </row>
    <row r="72" spans="1:7">
      <c r="A72" s="337"/>
      <c r="B72" s="338"/>
      <c r="C72" s="338"/>
      <c r="D72" s="338"/>
      <c r="E72" s="338"/>
      <c r="F72" s="338"/>
      <c r="G72" s="339"/>
    </row>
    <row r="73" spans="1:7">
      <c r="A73" s="340"/>
      <c r="B73" s="341"/>
      <c r="C73" s="341"/>
      <c r="D73" s="341"/>
      <c r="E73" s="341"/>
      <c r="F73" s="341"/>
      <c r="G73" s="342"/>
    </row>
    <row r="74" spans="1:7">
      <c r="A74" s="343"/>
      <c r="B74" s="344"/>
      <c r="C74" s="344"/>
      <c r="D74" s="344"/>
      <c r="E74" s="344"/>
      <c r="F74" s="344"/>
      <c r="G74" s="345"/>
    </row>
    <row r="75" spans="1:7">
      <c r="A75" s="103"/>
      <c r="B75" s="57"/>
      <c r="C75" s="57"/>
      <c r="D75" s="57"/>
      <c r="E75" s="57"/>
      <c r="F75" s="57"/>
      <c r="G75" s="57"/>
    </row>
    <row r="76" spans="1:7">
      <c r="A76" s="59" t="s">
        <v>708</v>
      </c>
      <c r="B76" s="57"/>
      <c r="C76" s="57"/>
      <c r="D76" s="57"/>
      <c r="E76" s="57"/>
      <c r="F76" s="57"/>
      <c r="G76" s="57"/>
    </row>
    <row r="77" spans="1:7">
      <c r="A77" s="60"/>
      <c r="B77" s="57"/>
      <c r="C77" s="57"/>
      <c r="D77" s="57"/>
      <c r="E77" s="57"/>
      <c r="F77" s="57"/>
      <c r="G77" s="57"/>
    </row>
    <row r="78" spans="1:7" ht="40" customHeight="1">
      <c r="A78" s="470" t="s">
        <v>709</v>
      </c>
      <c r="B78" s="470"/>
      <c r="C78" s="470"/>
      <c r="D78" s="470"/>
      <c r="E78" s="470"/>
      <c r="F78" s="470"/>
      <c r="G78" s="470"/>
    </row>
    <row r="79" spans="1:7">
      <c r="A79" s="62" t="s">
        <v>700</v>
      </c>
      <c r="B79" s="57"/>
      <c r="C79" s="57"/>
      <c r="D79" s="57"/>
      <c r="E79" s="57"/>
      <c r="F79" s="57"/>
      <c r="G79" s="57"/>
    </row>
    <row r="80" spans="1:7">
      <c r="A80" s="337"/>
      <c r="B80" s="338"/>
      <c r="C80" s="338"/>
      <c r="D80" s="338"/>
      <c r="E80" s="338"/>
      <c r="F80" s="338"/>
      <c r="G80" s="339"/>
    </row>
    <row r="81" spans="1:7">
      <c r="A81" s="340"/>
      <c r="B81" s="341"/>
      <c r="C81" s="341"/>
      <c r="D81" s="341"/>
      <c r="E81" s="341"/>
      <c r="F81" s="341"/>
      <c r="G81" s="342"/>
    </row>
    <row r="82" spans="1:7">
      <c r="A82" s="343"/>
      <c r="B82" s="344"/>
      <c r="C82" s="344"/>
      <c r="D82" s="344"/>
      <c r="E82" s="344"/>
      <c r="F82" s="344"/>
      <c r="G82" s="345"/>
    </row>
    <row r="83" spans="1:7">
      <c r="A83" s="1"/>
      <c r="B83" s="1"/>
      <c r="C83" s="1"/>
      <c r="D83" s="1"/>
      <c r="E83" s="1"/>
      <c r="F83" s="1"/>
      <c r="G83" s="1"/>
    </row>
    <row r="84" spans="1:7">
      <c r="A84" s="1"/>
      <c r="B84" s="1"/>
      <c r="C84" s="1"/>
      <c r="D84" s="1"/>
      <c r="E84" s="57"/>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sheetData>
  <sheetProtection password="F419" sheet="1" objects="1" scenarios="1"/>
  <mergeCells count="38">
    <mergeCell ref="A78:G78"/>
    <mergeCell ref="A80:G82"/>
    <mergeCell ref="A72:G74"/>
    <mergeCell ref="B56:B57"/>
    <mergeCell ref="C56:C57"/>
    <mergeCell ref="B58:B59"/>
    <mergeCell ref="C58:C59"/>
    <mergeCell ref="B60:B61"/>
    <mergeCell ref="C60:C61"/>
    <mergeCell ref="G56:G57"/>
    <mergeCell ref="G58:G59"/>
    <mergeCell ref="G60:G61"/>
    <mergeCell ref="A60:A61"/>
    <mergeCell ref="D60:D61"/>
    <mergeCell ref="E60:E61"/>
    <mergeCell ref="F60:F61"/>
    <mergeCell ref="A63:G63"/>
    <mergeCell ref="A65:G66"/>
    <mergeCell ref="A56:A57"/>
    <mergeCell ref="D56:D57"/>
    <mergeCell ref="E56:E57"/>
    <mergeCell ref="F56:F57"/>
    <mergeCell ref="A58:A59"/>
    <mergeCell ref="D58:D59"/>
    <mergeCell ref="E58:E59"/>
    <mergeCell ref="F58:F59"/>
    <mergeCell ref="A38:G44"/>
    <mergeCell ref="A54:A55"/>
    <mergeCell ref="D54:D55"/>
    <mergeCell ref="E54:E55"/>
    <mergeCell ref="F54:F55"/>
    <mergeCell ref="G54:G55"/>
    <mergeCell ref="A36:G36"/>
    <mergeCell ref="A1:G1"/>
    <mergeCell ref="A7:G7"/>
    <mergeCell ref="A13:G13"/>
    <mergeCell ref="A23:G23"/>
    <mergeCell ref="A29:G29"/>
  </mergeCells>
  <phoneticPr fontId="1" type="noConversion"/>
  <pageMargins left="0.25" right="0.25" top="0.75" bottom="0.75" header="0.3" footer="0.3"/>
  <pageSetup orientation="portrait" horizontalDpi="4294967292" verticalDpi="429496729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 workbookViewId="0">
      <selection activeCell="J22" sqref="J22"/>
    </sheetView>
  </sheetViews>
  <sheetFormatPr baseColWidth="10" defaultRowHeight="15" x14ac:dyDescent="0"/>
  <sheetData>
    <row r="1" spans="1:10">
      <c r="A1" t="s">
        <v>23</v>
      </c>
      <c r="J1">
        <v>1</v>
      </c>
    </row>
    <row r="2" spans="1:10">
      <c r="A2" t="s">
        <v>22</v>
      </c>
      <c r="J2">
        <v>2</v>
      </c>
    </row>
    <row r="3" spans="1:10">
      <c r="A3" t="s">
        <v>24</v>
      </c>
      <c r="J3">
        <v>3</v>
      </c>
    </row>
    <row r="4" spans="1:10">
      <c r="A4" t="s">
        <v>25</v>
      </c>
      <c r="J4">
        <v>4</v>
      </c>
    </row>
    <row r="5" spans="1:10">
      <c r="A5" t="s">
        <v>26</v>
      </c>
      <c r="J5">
        <v>5</v>
      </c>
    </row>
    <row r="6" spans="1:10">
      <c r="A6" t="s">
        <v>27</v>
      </c>
      <c r="J6">
        <v>6</v>
      </c>
    </row>
    <row r="7" spans="1:10">
      <c r="A7" t="s">
        <v>82</v>
      </c>
      <c r="J7">
        <v>7</v>
      </c>
    </row>
    <row r="8" spans="1:10">
      <c r="A8" t="s">
        <v>28</v>
      </c>
      <c r="J8">
        <v>8</v>
      </c>
    </row>
    <row r="9" spans="1:10">
      <c r="A9" t="s">
        <v>29</v>
      </c>
      <c r="J9">
        <v>9</v>
      </c>
    </row>
    <row r="10" spans="1:10">
      <c r="A10" t="s">
        <v>30</v>
      </c>
      <c r="J10">
        <v>10</v>
      </c>
    </row>
    <row r="11" spans="1:10">
      <c r="A11" t="s">
        <v>82</v>
      </c>
      <c r="J11">
        <v>11</v>
      </c>
    </row>
    <row r="12" spans="1:10">
      <c r="A12" t="s">
        <v>31</v>
      </c>
      <c r="J12">
        <v>12</v>
      </c>
    </row>
    <row r="13" spans="1:10">
      <c r="A13" t="s">
        <v>32</v>
      </c>
      <c r="J13">
        <v>13</v>
      </c>
    </row>
    <row r="14" spans="1:10">
      <c r="A14" t="s">
        <v>33</v>
      </c>
      <c r="J14">
        <v>14</v>
      </c>
    </row>
    <row r="15" spans="1:10">
      <c r="A15" t="s">
        <v>30</v>
      </c>
      <c r="J15">
        <v>15</v>
      </c>
    </row>
    <row r="16" spans="1:10">
      <c r="A16" t="s">
        <v>82</v>
      </c>
      <c r="J16">
        <v>16</v>
      </c>
    </row>
    <row r="17" spans="1:10">
      <c r="A17" t="s">
        <v>34</v>
      </c>
      <c r="J17">
        <v>17</v>
      </c>
    </row>
    <row r="18" spans="1:10">
      <c r="A18" t="s">
        <v>35</v>
      </c>
      <c r="J18">
        <v>18</v>
      </c>
    </row>
    <row r="19" spans="1:10">
      <c r="A19" t="s">
        <v>82</v>
      </c>
      <c r="J19">
        <v>19</v>
      </c>
    </row>
    <row r="20" spans="1:10">
      <c r="A20" t="s">
        <v>79</v>
      </c>
      <c r="J20">
        <v>20</v>
      </c>
    </row>
    <row r="21" spans="1:10">
      <c r="A21" t="s">
        <v>80</v>
      </c>
      <c r="J21" t="s">
        <v>82</v>
      </c>
    </row>
    <row r="22" spans="1:10">
      <c r="A22" t="s">
        <v>81</v>
      </c>
    </row>
    <row r="23" spans="1:10">
      <c r="A23" t="s">
        <v>82</v>
      </c>
    </row>
    <row r="24" spans="1:10">
      <c r="A24" t="s">
        <v>87</v>
      </c>
    </row>
    <row r="25" spans="1:10">
      <c r="A25" t="s">
        <v>88</v>
      </c>
    </row>
    <row r="26" spans="1:10">
      <c r="A26" t="s">
        <v>84</v>
      </c>
    </row>
    <row r="27" spans="1:10">
      <c r="A27" t="s">
        <v>85</v>
      </c>
    </row>
    <row r="28" spans="1:10">
      <c r="A28" t="s">
        <v>86</v>
      </c>
    </row>
    <row r="29" spans="1:10">
      <c r="A29" t="s">
        <v>89</v>
      </c>
    </row>
    <row r="30" spans="1:10">
      <c r="A30" t="s">
        <v>82</v>
      </c>
    </row>
    <row r="31" spans="1:10">
      <c r="A31" t="s">
        <v>91</v>
      </c>
    </row>
    <row r="32" spans="1:10">
      <c r="A32" t="s">
        <v>92</v>
      </c>
    </row>
    <row r="33" spans="1:1">
      <c r="A33" t="s">
        <v>93</v>
      </c>
    </row>
    <row r="34" spans="1:1">
      <c r="A34" t="s">
        <v>82</v>
      </c>
    </row>
    <row r="35" spans="1:1">
      <c r="A35" t="s">
        <v>94</v>
      </c>
    </row>
    <row r="36" spans="1:1">
      <c r="A36" t="s">
        <v>95</v>
      </c>
    </row>
    <row r="37" spans="1:1">
      <c r="A37" t="s">
        <v>96</v>
      </c>
    </row>
    <row r="38" spans="1:1">
      <c r="A38" t="s">
        <v>97</v>
      </c>
    </row>
    <row r="39" spans="1:1">
      <c r="A39" t="s">
        <v>98</v>
      </c>
    </row>
    <row r="40" spans="1:1">
      <c r="A40" t="s">
        <v>99</v>
      </c>
    </row>
    <row r="41" spans="1:1">
      <c r="A41" t="s">
        <v>100</v>
      </c>
    </row>
    <row r="42" spans="1:1">
      <c r="A42" t="s">
        <v>82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1-24</vt:lpstr>
      <vt:lpstr>24b1-3</vt:lpstr>
      <vt:lpstr>25-34</vt:lpstr>
      <vt:lpstr>36-42</vt:lpstr>
      <vt:lpstr>Drop Downs</vt:lpstr>
    </vt:vector>
  </TitlesOfParts>
  <Company>COHHIO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Blair</dc:creator>
  <cp:lastModifiedBy>Barbara Miller</cp:lastModifiedBy>
  <cp:lastPrinted>2014-05-21T18:50:03Z</cp:lastPrinted>
  <dcterms:created xsi:type="dcterms:W3CDTF">2014-05-14T19:14:10Z</dcterms:created>
  <dcterms:modified xsi:type="dcterms:W3CDTF">2016-09-21T15:24:34Z</dcterms:modified>
</cp:coreProperties>
</file>